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3740" firstSheet="1" activeTab="4"/>
  </bookViews>
  <sheets>
    <sheet name="Bilans" sheetId="1" r:id="rId1"/>
    <sheet name="Rachunek zysków i strat" sheetId="2" r:id="rId2"/>
    <sheet name="Wykres1" sheetId="3" r:id="rId3"/>
    <sheet name="Infromacja" sheetId="4" r:id="rId4"/>
    <sheet name="Rachunek zysków i strat porówna" sheetId="5" r:id="rId5"/>
    <sheet name="Bilans porównanie" sheetId="6" r:id="rId6"/>
  </sheets>
  <externalReferences>
    <externalReference r:id="rId9"/>
  </externalReferences>
  <definedNames>
    <definedName name="dzien">'[1]Faktura 1 2011'!$R$4:$R$46</definedName>
    <definedName name="jm">'[1]Faktura 1 2011'!$T$19:$T$26</definedName>
    <definedName name="miesiąc">'[1]Faktura 1 2011'!$S$4:$S$15</definedName>
    <definedName name="rok">'[1]Faktura 1 2011'!$T$4:$T$8</definedName>
    <definedName name="stawka">'[1]Faktura 1 2011'!$T$28:$T$36</definedName>
  </definedNames>
  <calcPr fullCalcOnLoad="1"/>
</workbook>
</file>

<file path=xl/sharedStrings.xml><?xml version="1.0" encoding="utf-8"?>
<sst xmlns="http://schemas.openxmlformats.org/spreadsheetml/2006/main" count="839" uniqueCount="399">
  <si>
    <t>Wyszczególnienie</t>
  </si>
  <si>
    <t>A.</t>
  </si>
  <si>
    <t>I.</t>
  </si>
  <si>
    <t>B.</t>
  </si>
  <si>
    <t>E.</t>
  </si>
  <si>
    <t>II.</t>
  </si>
  <si>
    <t>Wiersz</t>
  </si>
  <si>
    <t>AKTYWA</t>
  </si>
  <si>
    <t>Stan na koniec</t>
  </si>
  <si>
    <t xml:space="preserve">roku poprzedniego </t>
  </si>
  <si>
    <t>roku  bieżącego</t>
  </si>
  <si>
    <t>A</t>
  </si>
  <si>
    <t>Aktywa trwałe</t>
  </si>
  <si>
    <t>I</t>
  </si>
  <si>
    <t>II</t>
  </si>
  <si>
    <t>III</t>
  </si>
  <si>
    <t>IV</t>
  </si>
  <si>
    <t>V</t>
  </si>
  <si>
    <t>B</t>
  </si>
  <si>
    <t>Aktywa obrotowe</t>
  </si>
  <si>
    <t xml:space="preserve">Należności krótkoterminowe </t>
  </si>
  <si>
    <t xml:space="preserve">Inwestycje krótkoterminowe </t>
  </si>
  <si>
    <t> IV</t>
  </si>
  <si>
    <t>PASYWA</t>
  </si>
  <si>
    <t>roku poprzedniego</t>
  </si>
  <si>
    <t>Zobowiązania i rezerwy na zobowiązania</t>
  </si>
  <si>
    <t>Rezerwy na zobowiązania</t>
  </si>
  <si>
    <t>Rzeczowe aktywa trwałe</t>
  </si>
  <si>
    <t>Wartości niematerialne i prawne</t>
  </si>
  <si>
    <t>Należności długoterminowe</t>
  </si>
  <si>
    <t>Inwestycje długoterminowe</t>
  </si>
  <si>
    <t>Długoterminowe rozliczenia międzyokresowe</t>
  </si>
  <si>
    <t>Krótkoterminowe rozliczenia międzyokresowe</t>
  </si>
  <si>
    <t>Rozliczenia międzyokresowe</t>
  </si>
  <si>
    <t>Podpis sporządzającego ………………...………………..</t>
  </si>
  <si>
    <t>Podpis sporządzającego …………………………………..</t>
  </si>
  <si>
    <t>2. Rachunek zysków i strat</t>
  </si>
  <si>
    <t>(pieczęć firmowa)</t>
  </si>
  <si>
    <t>C.</t>
  </si>
  <si>
    <t>D.</t>
  </si>
  <si>
    <t>Dyrektor jednostki</t>
  </si>
  <si>
    <t xml:space="preserve"> - w tym należności wewnątrzzakładowe</t>
  </si>
  <si>
    <t xml:space="preserve"> - w tym zobowiązania wewnątrzzakładowe</t>
  </si>
  <si>
    <t xml:space="preserve"> - w tym rozliczenie rozrachunków wewnętrznych</t>
  </si>
  <si>
    <t>Zapasy</t>
  </si>
  <si>
    <t>C</t>
  </si>
  <si>
    <t>Należne wpłaty na fundusz statutowy</t>
  </si>
  <si>
    <t>Fundusz własny</t>
  </si>
  <si>
    <t>Pozostałe fundusze</t>
  </si>
  <si>
    <t>Zysk (strata) z lat ubiegłych</t>
  </si>
  <si>
    <t>Zysk (strata) netto</t>
  </si>
  <si>
    <t>Zobowiązania długoterminowe</t>
  </si>
  <si>
    <t>Zobowiązania krótkoterminowe</t>
  </si>
  <si>
    <t>Przychody z działalności statutowej</t>
  </si>
  <si>
    <t>III.</t>
  </si>
  <si>
    <t xml:space="preserve">Koszty  działalności statutowej </t>
  </si>
  <si>
    <t>Koszty z nieodpłatnej działalności pożytku publicznego</t>
  </si>
  <si>
    <t>Koszty z odpłatnej działalności pożytku publicznego</t>
  </si>
  <si>
    <t>Koszty z pozostałej działalności statutowej</t>
  </si>
  <si>
    <t>Zysk (strata) z działalności statutowej (A-B)</t>
  </si>
  <si>
    <t>Przychody z działalności gospodarczej</t>
  </si>
  <si>
    <t>Koszty z działalności gospodarczej</t>
  </si>
  <si>
    <t>Zysk (strata) z działalności gospodarczej (D-E)</t>
  </si>
  <si>
    <t>K.</t>
  </si>
  <si>
    <t>F.</t>
  </si>
  <si>
    <t>G.</t>
  </si>
  <si>
    <t>Koszty ogólnego zarządu</t>
  </si>
  <si>
    <t>H.</t>
  </si>
  <si>
    <t>Zysk (strata) z działalnośc operacyjnej (C+F-G)</t>
  </si>
  <si>
    <t>Pozostałe przychody operacyjne</t>
  </si>
  <si>
    <t>J.</t>
  </si>
  <si>
    <t>Pozostałe koszty operacyjne</t>
  </si>
  <si>
    <t>Przychody finansowe</t>
  </si>
  <si>
    <t>L.</t>
  </si>
  <si>
    <t>Koszty finansowe</t>
  </si>
  <si>
    <t>M.</t>
  </si>
  <si>
    <t>Zysk (strata) brutto (H+I-J+K-L)</t>
  </si>
  <si>
    <t>N.</t>
  </si>
  <si>
    <t>O.</t>
  </si>
  <si>
    <t>Podatek dochodowy</t>
  </si>
  <si>
    <t>Zysk (strata) netto (M-N)</t>
  </si>
  <si>
    <t>1. Bilans sporządzony na dzień 31/12/2017r.</t>
  </si>
  <si>
    <t>Fundusz statutowy</t>
  </si>
  <si>
    <t>Aktywa razem (A+B+C)</t>
  </si>
  <si>
    <t>Pasywa razem (A+B)</t>
  </si>
  <si>
    <t>Dane za</t>
  </si>
  <si>
    <t>rok poprzedni</t>
  </si>
  <si>
    <t>rok bieżący</t>
  </si>
  <si>
    <t>sporządzony za okres od 01/01/2017 do 31/12/2017</t>
  </si>
  <si>
    <t>Lp</t>
  </si>
  <si>
    <t>Pozycja bilansu</t>
  </si>
  <si>
    <t>początek roku obrotowego</t>
  </si>
  <si>
    <t>koniec roku obrotowego</t>
  </si>
  <si>
    <t>Kredyty na środki trwałe</t>
  </si>
  <si>
    <t>Kredyty obrotowe</t>
  </si>
  <si>
    <t>Pożyczki</t>
  </si>
  <si>
    <t>Wyemitowane dłużne papiery wartościowe</t>
  </si>
  <si>
    <t>Zobowiązania z tytułu leasingu finansowego</t>
  </si>
  <si>
    <t>Inne</t>
  </si>
  <si>
    <t>Razem</t>
  </si>
  <si>
    <t>Udzielone gwarancje, poręczenia i inne zobowiązania warunkowe</t>
  </si>
  <si>
    <t>Pozycje</t>
  </si>
  <si>
    <t>Członkowie organu</t>
  </si>
  <si>
    <t>Udzielone pożyczki</t>
  </si>
  <si>
    <t>Oprocentowanie (od - do)</t>
  </si>
  <si>
    <t>Istotne warunki umowy</t>
  </si>
  <si>
    <t>Kwota spłacona</t>
  </si>
  <si>
    <t>Kwota umorzona lub odpisana</t>
  </si>
  <si>
    <t>Stan zaliczek na koniec roku</t>
  </si>
  <si>
    <t>Zobowiązania jednostki tytułem gwarancji i poręczeń za zobowiązania zaciągnięte przez członków organów</t>
  </si>
  <si>
    <t>zarządza- jącego</t>
  </si>
  <si>
    <t>nadzoru- jącego</t>
  </si>
  <si>
    <t>Rok</t>
  </si>
  <si>
    <t>poprzedza-  jący</t>
  </si>
  <si>
    <t>obrotowy</t>
  </si>
  <si>
    <t>Łączna kwota przychodów jednostki ogółem (zgodnie z rachunkiem wyników/zysków i strat)</t>
  </si>
  <si>
    <t>Źródła przychodów</t>
  </si>
  <si>
    <t>Działalność nieodpłatna pożytku publicznego</t>
  </si>
  <si>
    <t>Działalność odpłatna pożytku publicznego</t>
  </si>
  <si>
    <t>Źródła publiczne ogółem:</t>
  </si>
  <si>
    <t>w tym środki:</t>
  </si>
  <si>
    <t>Źródła prywatne ogółem:</t>
  </si>
  <si>
    <t>w tym:</t>
  </si>
  <si>
    <t>Inne źródła</t>
  </si>
  <si>
    <t>Koszty poniesione w okresie sprawozdawczym</t>
  </si>
  <si>
    <t>Amortyzacja</t>
  </si>
  <si>
    <t>Zużycie materiałów i energii</t>
  </si>
  <si>
    <t>Stan na początek roku (BO)</t>
  </si>
  <si>
    <t>Zmniejszenia, w tym w celu: (-)</t>
  </si>
  <si>
    <t>Zwiększenia, w tym z tytułu: (+)</t>
  </si>
  <si>
    <t>Stan na koniec okresu (BZ)</t>
  </si>
  <si>
    <t>Pochodząca z 1% PIT</t>
  </si>
  <si>
    <t xml:space="preserve"> - uzyskana i niewydatkowana w latach ubiegłych, a wydatkowana w roku obrotowym</t>
  </si>
  <si>
    <t xml:space="preserve"> - uzyskana i wydatkowana w roku obrotowym</t>
  </si>
  <si>
    <t>Działania i kwoty, na które wydatkowano w roku obrotowym środki pochodzące z 1% PIT</t>
  </si>
  <si>
    <t>Kwota</t>
  </si>
  <si>
    <t>Opis działania</t>
  </si>
  <si>
    <t>Cel</t>
  </si>
  <si>
    <t>1. Zobowiązania finansowe, w tym z tytułu dłużnych instrumentów finansowych, gwarancji i poręczeń lub zobowiązań warunkowych nieuwzględnionych w bilansie, ze wskazaniem charakteru i formy wierzytelności zabezpieczonych rzeczowo.</t>
  </si>
  <si>
    <t>4. Informacja o strukturze zrealizowanych przychodów ze wskazaniem ich źródeł, w tym w szczególności informacja o przychodach wyodrębnionych zgodnie z przepisami ustawy o pożytku publicznym oraz informacja o przychodach z tytułu składek członkowskich i dotacjach pochodzących ze środków publicznych</t>
  </si>
  <si>
    <t>5. Informacja o strukturze poniesionych kosztów ze wskazaniem na główne składowe kosztów według rodzajów</t>
  </si>
  <si>
    <t>6. Dane o źródłach zwiększenia i sposobie wykorzystania funduszu statutowego</t>
  </si>
  <si>
    <t>7. Informacja o uzyskanych przychodach i poniesionych kosztach z tytułu 1% PIT oraz o sposób wydatkowania środków pochodzących z 1% PIT</t>
  </si>
  <si>
    <t xml:space="preserve">Inne koszty </t>
  </si>
  <si>
    <t>3. Uzupełniające dane o aktywach i pasywach</t>
  </si>
  <si>
    <t>Zwiększenia z tytułu zakupów, aktualizacji, inne</t>
  </si>
  <si>
    <t>Zmniejszenia wartości początkowej</t>
  </si>
  <si>
    <t>Stan na koniec roku obrotowego</t>
  </si>
  <si>
    <t>Budynki i budowle</t>
  </si>
  <si>
    <t>Obiekty inżynierii lądowej</t>
  </si>
  <si>
    <t>Prawo użytkowania wieczystego gruntów</t>
  </si>
  <si>
    <t>Środki trwałe w budowie</t>
  </si>
  <si>
    <t>Środki transportu</t>
  </si>
  <si>
    <t>Maszyny, urządzenia, wyposażenia</t>
  </si>
  <si>
    <t>Pozostałe środki trwałe</t>
  </si>
  <si>
    <t>Grunty</t>
  </si>
  <si>
    <t>Zwiększenia umorzeń dotychcza- sowych, przyjętych z zakupów, pozostałych</t>
  </si>
  <si>
    <t>Zmniejszenia umorzeń środkó trwałych</t>
  </si>
  <si>
    <t>Zwiększenia w ciągu roku</t>
  </si>
  <si>
    <t>Zmniejszenia w ciągu roku</t>
  </si>
  <si>
    <t>Podział zobowiązań długoterminowych wg okresów spłaty</t>
  </si>
  <si>
    <t>Okres spłaty</t>
  </si>
  <si>
    <t>do 1 roku</t>
  </si>
  <si>
    <t>od 1 roku do 3 lat</t>
  </si>
  <si>
    <t>od 3 lat do 5 lat</t>
  </si>
  <si>
    <t>powyżej 5 lat</t>
  </si>
  <si>
    <t>Razem czynne rozliczenia międzyokresowe kosztów</t>
  </si>
  <si>
    <t>a)</t>
  </si>
  <si>
    <t>b)</t>
  </si>
  <si>
    <t>c)</t>
  </si>
  <si>
    <t>Opłacone z góry prenumeraty czasopism i innych publikacji</t>
  </si>
  <si>
    <t>d)</t>
  </si>
  <si>
    <t>Opłacone z góry ubezpieczenia majątkowe i osobowe</t>
  </si>
  <si>
    <t>Rozliczenia międzyokresowe przychodów</t>
  </si>
  <si>
    <t xml:space="preserve">Należności z tytułu dotacji  </t>
  </si>
  <si>
    <t xml:space="preserve">Przeciętne zatrudnienie </t>
  </si>
  <si>
    <t>Przeciętne zatrudnienie w 2017r. w etetach</t>
  </si>
  <si>
    <t>2. Informacja o kwotach zaliczek i kredytów udzielonych członkom organów administracyjnych, zarządzających i nadzorujących, ze wskazaniem oprocentowania, głownych warunków oraz wszelkich kwot spłaconych, odpisanych lub umorzonych, a także zobowiązań zaciągniętych w ich imieniu tytułem gwarancji i poręczeń wszelkiego rodzaju, ze wskazaniem kwoty ogółem dla każdej kategorii</t>
  </si>
  <si>
    <t>Cele szczegółowe, w rozumieniu updof, wskazane przez podatników tego podatku, na które OPP wydatkowała najwięcej środków pochodzących z 1% PIT w roku obrotowym</t>
  </si>
  <si>
    <t>Przychody nieodpłatnej działalności pożytku publicznego</t>
  </si>
  <si>
    <t>Przychody odpłatnej działalności pożytku publicznego</t>
  </si>
  <si>
    <t>Przychody pozostałej działalności statutowej</t>
  </si>
  <si>
    <t>3. INFORMACJA DODATKOWA ZA OKRES 01/01/2017 - 31/12/2017</t>
  </si>
  <si>
    <t>Krótkoterminowe zobowiązania finansowe         Stan na</t>
  </si>
  <si>
    <t>Długooterminowe zobowiązania finansowe                Stan na</t>
  </si>
  <si>
    <t>Środki trwałe rok poprzedni</t>
  </si>
  <si>
    <t>Środki trwałe rok bieżący</t>
  </si>
  <si>
    <t>Umorzenia środków trwałych rok bieżący</t>
  </si>
  <si>
    <t>Umorzenia środków trwałych rok poprzedni</t>
  </si>
  <si>
    <t>Stan na początek roku</t>
  </si>
  <si>
    <t>Rozliczenia międzyokresowe kosztów czynne i bierne</t>
  </si>
  <si>
    <t>Stan na koniec roku</t>
  </si>
  <si>
    <t>Inne bierne rozliczenia międzyokresowe kosztów</t>
  </si>
  <si>
    <t>powyżej roku</t>
  </si>
  <si>
    <t>Okres wymagalności</t>
  </si>
  <si>
    <t>Dostaw i usług</t>
  </si>
  <si>
    <t>Wynagrodzeń</t>
  </si>
  <si>
    <t>Dochodzone na drodze sądowej</t>
  </si>
  <si>
    <t>Innych należności</t>
  </si>
  <si>
    <t>Wewnętrznych rozrachunków z organem prowadzącym</t>
  </si>
  <si>
    <t>RAZEM</t>
  </si>
  <si>
    <t>Zobowiązania z tytułu</t>
  </si>
  <si>
    <t>Innych zobowiązań</t>
  </si>
  <si>
    <t>Wartości niematerialne i prawne rok poprzedni</t>
  </si>
  <si>
    <t>Programy komputerowe</t>
  </si>
  <si>
    <t>Wartości niematerialne i prawne rok bieżący</t>
  </si>
  <si>
    <t>Umorzenia wartości niematerialne i prawne rok poprzedni</t>
  </si>
  <si>
    <t>Zwiększenia umorzeń</t>
  </si>
  <si>
    <t>Zmniejszenia umorzeń</t>
  </si>
  <si>
    <t>Umorzenia wartości niematerialne i prawne rok bieżący</t>
  </si>
  <si>
    <t>Przychody podstawowej działalności operacyjnej i zrównane z nimi, w tym zmiana stanu produktów (zwiększenie – wartość dodatnia, zmniejszenie – wartość ujemna)</t>
  </si>
  <si>
    <t>Przychody z działalności pożytku publicznego i zrównane z nimi:</t>
  </si>
  <si>
    <t>1.</t>
  </si>
  <si>
    <t>Przychody z nieodpłatnej działalności pożytku publicznego</t>
  </si>
  <si>
    <t>2.</t>
  </si>
  <si>
    <t xml:space="preserve">Przychody z odpłatnej działalności pożytku publicznego, w tym zmiana stanu produktów (zwiększenie – wartość dodatnia, zmniejszenie – wartość ujemna) </t>
  </si>
  <si>
    <t xml:space="preserve">Koszty podstawowej działalności operacyjnej </t>
  </si>
  <si>
    <t>Koszty działalności pożytku publicznego</t>
  </si>
  <si>
    <t>Koszty nieodpłatnej działalności pożytku publicznego</t>
  </si>
  <si>
    <t>Wynagrodzenia oraz ubezpieczenia społeczne i inne świadczenia</t>
  </si>
  <si>
    <t>Pozostałe koszty</t>
  </si>
  <si>
    <t>Koszty odpłatnej działalności pożytku publicznego</t>
  </si>
  <si>
    <t>Pozostałe przychody i zyski, w tym aktualizacja wartości aktywów</t>
  </si>
  <si>
    <t>w tym</t>
  </si>
  <si>
    <t>a) przychody finansowe</t>
  </si>
  <si>
    <t>b) pozostałe przychody operacyjne</t>
  </si>
  <si>
    <t>c) zyski nadzwyczajne</t>
  </si>
  <si>
    <t>Pozostałe koszty i straty, w tym aktualizacja wartości aktywów</t>
  </si>
  <si>
    <t xml:space="preserve">w tym: </t>
  </si>
  <si>
    <t>a) koszty finansowe</t>
  </si>
  <si>
    <t>b) podatek</t>
  </si>
  <si>
    <t>c) pozostałe koszty operacyjne</t>
  </si>
  <si>
    <t>d) straty nadzwyczajne</t>
  </si>
  <si>
    <t xml:space="preserve">Wynik finansowy netto ogółem </t>
  </si>
  <si>
    <t>Nadwyżka przychodów nad kosztami (wartość dodatnia)</t>
  </si>
  <si>
    <t xml:space="preserve">Nadwyżka kosztów nad przychodami (wartość ujemna) </t>
  </si>
  <si>
    <t>Dane przed przekształceniem</t>
  </si>
  <si>
    <t>Dane po przekształceniu</t>
  </si>
  <si>
    <t>Informacje liczbowe zapewniające porównywalność danych sprawozdań finansowych za rok poprzedni ze sprawozdaniami finansowymi za rok obrotowy</t>
  </si>
  <si>
    <t>w wyniku zmiany prezentacji przychodów i kosztów w Rachunku zysków i strat</t>
  </si>
  <si>
    <t>Wyjaśnienie do przekształcenia sprawozdania finansowego - RACHUNEK ZYSKÓW I STRAT na potrzeby porównywalności:</t>
  </si>
  <si>
    <t>1. Dane z pozycji A.I.1. sprawozdania przed przekształceniem są ujęte w pozycji A.I. sprawozadnia po przekształceniu</t>
  </si>
  <si>
    <t>2. Dane z pozycji A.I.2. sprawozdania przed przekaształceniem są ujęte w pozycji A.II. sprawozadnia po przekształceniu</t>
  </si>
  <si>
    <t>3. Dane z pozycji B.I.1.a-d sprawozdania przed przekaształceniem są ujęte w pozycji B.I. sprawozadnia po przekształceniu</t>
  </si>
  <si>
    <t>4. Dane z pozycji B.I.2.a-d sprawozdania przed przekaształceniem są ujęte w pozycji B.II. sprawozadnia po przekształceniu</t>
  </si>
  <si>
    <t>5. Dane z pozycji C.a. sprawozdania przed przekaształceniem są ujęte w pozycji K. sprawozadnia po przekształceniu</t>
  </si>
  <si>
    <t>6. Dane z pozycji C.b. sprawozdania przed przekaształceniem są ujęte w pozycji I. sprawozadnia po przekształceniu</t>
  </si>
  <si>
    <t>7. Dane z pozycji C.c. sprawozdania przed przekaształceniem nie występują sprawozadnia po przekształceniu</t>
  </si>
  <si>
    <t>8. Dane z pozycji D.a. sprawozdania przed przekaształceniem są ujęte w pozycji L. sprawozadnia po przekształceniu</t>
  </si>
  <si>
    <t>9. Dane z pozycji D.b. sprawozdania przed przekaształceniem są ujęte w pozycji N. sprawozadnia po przekształceniu</t>
  </si>
  <si>
    <t>10. Dane z pozycji D.c. sprawozdania przed przekaształceniem są ujęte w pozycji J. sprawozadnia po przekształceniu</t>
  </si>
  <si>
    <t>11. Dane z pozycji D.d. sprawozdania przed przekaształceniem nie występują sprawozadnia po przekształceniu</t>
  </si>
  <si>
    <t>12. Dane z pozycji E. sprawozdania przed przekaształceniem są ujęte w pozycji O. sprawozadnia po przekształceniu</t>
  </si>
  <si>
    <t>-w tym środki trwałe w budowie</t>
  </si>
  <si>
    <t xml:space="preserve">Zapasy rzeczowych aktywów obrotowych </t>
  </si>
  <si>
    <t>Środki pieniężne</t>
  </si>
  <si>
    <t>Inne inwestycje krótkoterminowe</t>
  </si>
  <si>
    <t>Aktywa razem</t>
  </si>
  <si>
    <t>Fundusz własny, w tym:</t>
  </si>
  <si>
    <t>Fundusz podstawowy</t>
  </si>
  <si>
    <t>Fundusz z aktualizacji wyceny</t>
  </si>
  <si>
    <t>Należne wpłaty na kapitał podstawowy (wielkość ujemna)</t>
  </si>
  <si>
    <t>Wynik finansowy netto za rok obrotowy</t>
  </si>
  <si>
    <t>Wynik finansowy z lat ubiegłych</t>
  </si>
  <si>
    <t>Zobowiązania z tytułu kredytów i pożyczek</t>
  </si>
  <si>
    <t>Inne zobowiązania</t>
  </si>
  <si>
    <t>Pasywa razem</t>
  </si>
  <si>
    <t>Dane przed przekszatłceniem</t>
  </si>
  <si>
    <t>Dane po przekszatłceniu</t>
  </si>
  <si>
    <t>Załączanik nr 1 do informacji ogólnej i uzupełniającej</t>
  </si>
  <si>
    <t>w wyniku zmiany prezentacji aktywów i pasywów w Bilansie</t>
  </si>
  <si>
    <t>Wyjaśnienie do przekształcenia sprawozdania finansowego - BILANS na potrzeby porównywalności:</t>
  </si>
  <si>
    <t>1. Dane z pozycji A.I. sprawozdania przed przekształceniem są ujęte w pozycji A.I. sprawozadnia po przekształceniu</t>
  </si>
  <si>
    <t>AKTYWA TRAWAŁE</t>
  </si>
  <si>
    <t>AKTYWA OBROTOWE</t>
  </si>
  <si>
    <t>1. Dane z pozycji B.I. sprawozdania przed przekształceniem są ujęte w pozycji B.I. sprawozadnia po przekształceniu</t>
  </si>
  <si>
    <t>PASYWA FUNDUSZE</t>
  </si>
  <si>
    <t>PASYWA ZOBOWIĄZANIA</t>
  </si>
  <si>
    <t>1. Dane z pozycji B.I. sprawozdania przed przekształceniem są ujęte w pozycji B.II. sprawozadnia po przekształceniu</t>
  </si>
  <si>
    <t>2. Dane z pozycji A.II. sprawozdania przed przekształceniem są ujęte w pozycji A.II. sprawozadnia po przekształceniu</t>
  </si>
  <si>
    <t>3. Dane z pozycji A.III. sprawozdania przed przekształceniem są ujęte w pozycji A.III. sprawozadnia po przekształceniu</t>
  </si>
  <si>
    <t>4. Dane z pozycji A.IV. sprawozdania przed przekształceniem są ujęte w pozycji A.IV. sprawozadnia po przekształceniu</t>
  </si>
  <si>
    <t>5. Dane z pozycji A.V. sprawozdania przed przekształceniem są ujęte w pozycji A.V. sprawozadnia po przekształceniu</t>
  </si>
  <si>
    <t>2. Dane z pozycji B.II. sprawozdania przed przekształceniem są ujęte w pozycji B.II. sprawozadnia po przekształceniu</t>
  </si>
  <si>
    <t>3. Dane z pozycji B.III.1-2. sprawozdania przed przekształceniem są ujęte w pozycji B.III. sprawozadnia po przekształceniu</t>
  </si>
  <si>
    <t>4. Dane z pozycji B.IV. sprawozdania przed przekształceniem są ujęte w pozycji B.IV. sprawozadnia po przekształceniu</t>
  </si>
  <si>
    <t>3. Dane z pozycji A.III. sprawozdania przed przekształceniem są ujęte w pozycji C. AKTYWA OBROTOWE sprawozadnia po przekształceniu</t>
  </si>
  <si>
    <t>5. Dane z pozycji A.V. sprawozdania przed przekształceniem są ujęte w pozycji A.III. sprawozadnia po przekształceniu</t>
  </si>
  <si>
    <t>2. Dane z pozycji B.II. sprawozdania przed przekształceniem są ujęte w pozycji B.I. sprawozadnia po przekształceniu</t>
  </si>
  <si>
    <t>3. Dane z pozycji B.III. sprawozdania przed przekształceniem są ujęte w pozycji B.III. sprawozadnia po przekształceniu</t>
  </si>
  <si>
    <t xml:space="preserve">Wykaz zobowiązań działalności jednostki zabezpieczonych na majątku jednostki: </t>
  </si>
  <si>
    <t>Wyszczególnienie zobowiązań</t>
  </si>
  <si>
    <t>Forma zabezpieczenia</t>
  </si>
  <si>
    <t>Zobowiązania działalności statutowej razem</t>
  </si>
  <si>
    <t>Koszty pozostałej działalności statutowej</t>
  </si>
  <si>
    <t>Stan na początek roku obrotowego</t>
  </si>
  <si>
    <t>Stan na początek roku obrotowgo</t>
  </si>
  <si>
    <t>Dotychcza- sowe umorzenia stan na początek roku obrotowego</t>
  </si>
  <si>
    <t>Stan na początek roku oborotowego</t>
  </si>
  <si>
    <t>Stan na koniec roku pobrotowego</t>
  </si>
  <si>
    <t>Inwestycje długoterminowe:</t>
  </si>
  <si>
    <t>w kasie</t>
  </si>
  <si>
    <t>Pozostałe przychody finansowe</t>
  </si>
  <si>
    <t>a) w tym wewnętrrzne rozrachunki</t>
  </si>
  <si>
    <t>Dotychcza-sowe umorzenie Stan na początek roku obrotowego</t>
  </si>
  <si>
    <t>Publicznoprawne (ZUS, PIT)</t>
  </si>
  <si>
    <t>Zobowiązań finansowych ( zgodnie z pkt 1 inf.dod.)</t>
  </si>
  <si>
    <t>Ogółem bierne rozliczenia międzyokresowe kosztów</t>
  </si>
  <si>
    <t>stan na</t>
  </si>
  <si>
    <t>a</t>
  </si>
  <si>
    <t>Przychody 1% podatku dochodowego</t>
  </si>
  <si>
    <t>europejskie w rozumieniu prze- pisów o finansach publicznych</t>
  </si>
  <si>
    <t>budżetu państwa</t>
  </si>
  <si>
    <t>b</t>
  </si>
  <si>
    <t>c</t>
  </si>
  <si>
    <t>budżetu jednostek samorządu terytorialnego</t>
  </si>
  <si>
    <t>d</t>
  </si>
  <si>
    <t xml:space="preserve">funduszy celowych </t>
  </si>
  <si>
    <t>darowizny od osób fizycznych</t>
  </si>
  <si>
    <t>darowizny od osób prawnych</t>
  </si>
  <si>
    <t>Koszty Finansowe</t>
  </si>
  <si>
    <t>Łączne koszty działalności w tym:</t>
  </si>
  <si>
    <t>Wynagrodzenia i pochodne</t>
  </si>
  <si>
    <t>Usługi obce</t>
  </si>
  <si>
    <t>wstawic do punkt 1</t>
  </si>
  <si>
    <t>Przychody z odpłatnej działalności pożytku publicznego</t>
  </si>
  <si>
    <t>Przychody z pozostałej działalności statutowej</t>
  </si>
  <si>
    <t xml:space="preserve">A. </t>
  </si>
  <si>
    <t>Środki trwałe</t>
  </si>
  <si>
    <t xml:space="preserve">Wartości niematerialne i prawne </t>
  </si>
  <si>
    <t>Inne wartości niematerialne i prawne</t>
  </si>
  <si>
    <t>Udziały w spółce z o.o.</t>
  </si>
  <si>
    <t>D</t>
  </si>
  <si>
    <t>Należności</t>
  </si>
  <si>
    <t>Należności z tytułu</t>
  </si>
  <si>
    <t>F</t>
  </si>
  <si>
    <t>Inwestycje krótkoterminowe</t>
  </si>
  <si>
    <t>Środki Pieniężne</t>
  </si>
  <si>
    <t>na rachunkach bankowych bieżących</t>
  </si>
  <si>
    <t>Krótkoterminowe</t>
  </si>
  <si>
    <t>Długoterminowe</t>
  </si>
  <si>
    <t>G</t>
  </si>
  <si>
    <t>E</t>
  </si>
  <si>
    <t xml:space="preserve">Remonty </t>
  </si>
  <si>
    <t>Zobowiązania</t>
  </si>
  <si>
    <t>Z tytułu dotacji</t>
  </si>
  <si>
    <t>H</t>
  </si>
  <si>
    <t>Suma RMP Pasywa</t>
  </si>
  <si>
    <t>Suma RMP Aktywa</t>
  </si>
  <si>
    <t>Koszty nieodpłatnej działaności pożytku publicznego</t>
  </si>
  <si>
    <t>Koszty odpłatnej działaności pożytku publicznego</t>
  </si>
  <si>
    <t>8. Inne informacje dodatkowe</t>
  </si>
  <si>
    <t>Stan na koniec 2016</t>
  </si>
  <si>
    <t>Dane za rok 2016</t>
  </si>
  <si>
    <t xml:space="preserve">Wewnętrznych rozrachunków z jednostaki </t>
  </si>
  <si>
    <t>bieżąca działalność statutowa</t>
  </si>
  <si>
    <t xml:space="preserve">  </t>
  </si>
  <si>
    <t>dot. dofin. śr. trwałego przez PFRON</t>
  </si>
  <si>
    <t>dot. dofin. bud. przez darczyńcę</t>
  </si>
  <si>
    <t>wartość netto śr. trwałych otrzymanych w darowiżnie</t>
  </si>
  <si>
    <t>zakup śr. trwałego sfin. z dot. UM</t>
  </si>
  <si>
    <t>30 marca 2018 r.</t>
  </si>
  <si>
    <t>Data sporządzenia: 30 marca 2018 r.</t>
  </si>
  <si>
    <t>kadra mer. i admin.</t>
  </si>
  <si>
    <t>Sporządzający: Alicja Dzienisik</t>
  </si>
  <si>
    <t>Podpis sporządzjącego…………..</t>
  </si>
  <si>
    <t>Data sporządzenia: 30 marca 2018 r</t>
  </si>
  <si>
    <t>sporządzony za okres od 01/01/2016 do 31/12/2016</t>
  </si>
  <si>
    <t>e)</t>
  </si>
  <si>
    <t>otrzymana dotacja na realizację zadań w latach następnych</t>
  </si>
  <si>
    <t>Weksel in blanco</t>
  </si>
  <si>
    <t>Zabezpieczenie wykonania umowy nr UDA-RPPD.07.01.00-20-0056/16-00 z dn.20.04.2017 r. o dofin. Projektu "Klub Integracji Społecznej-gotowi do pracy"</t>
  </si>
  <si>
    <t>nadwyżka poniesionych kosztów nad przychodami-KIS</t>
  </si>
  <si>
    <t>Podpisy Zarządu:</t>
  </si>
  <si>
    <t>Podpis sporządzającego …………</t>
  </si>
  <si>
    <t xml:space="preserve">                                   o.Edward Władysław Konkol</t>
  </si>
  <si>
    <t xml:space="preserve">                                    Krzysztof Paliński</t>
  </si>
  <si>
    <t xml:space="preserve">                                   Teresa Piątek</t>
  </si>
  <si>
    <t>………………………………</t>
  </si>
  <si>
    <t xml:space="preserve">                                   Katarzyna Rafałko</t>
  </si>
  <si>
    <t xml:space="preserve">                                   Dorota Szumska</t>
  </si>
  <si>
    <t xml:space="preserve">                                   Marcin Gerard Szargiej</t>
  </si>
  <si>
    <t xml:space="preserve">                                   Elżbieta Powichrowska</t>
  </si>
  <si>
    <t xml:space="preserve">                                   Violetta Jedynasty-Kozłowska</t>
  </si>
  <si>
    <t xml:space="preserve">                                  Klaudia Kozłowska</t>
  </si>
  <si>
    <t xml:space="preserve">                                 Wojciech Matysek</t>
  </si>
  <si>
    <t xml:space="preserve">                                 Krzysztof Krasowski</t>
  </si>
  <si>
    <t xml:space="preserve">                                 Anna Tomulewicz</t>
  </si>
  <si>
    <t xml:space="preserve">                                 Mateusz Zonenberg</t>
  </si>
  <si>
    <t>Podpisy Zarzadu:</t>
  </si>
  <si>
    <t>…………………………………….</t>
  </si>
  <si>
    <t>……………………………………..</t>
  </si>
  <si>
    <t>……………………………………</t>
  </si>
  <si>
    <t xml:space="preserve">                                  Wojciech Matysek</t>
  </si>
  <si>
    <t xml:space="preserve">                                  Krzysztof Krasowski</t>
  </si>
  <si>
    <t xml:space="preserve">                                  Anna Tomulewicz</t>
  </si>
  <si>
    <t xml:space="preserve">                                  Mateusz Zonenberg</t>
  </si>
  <si>
    <t xml:space="preserve">                                  Violetta Jedynasty-Kozłowska</t>
  </si>
  <si>
    <t>SPRAWOZDANIE FINANSOWE na dzień 31.12.2017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</si>
</sst>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6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u val="single"/>
      <sz val="11"/>
      <color indexed="12"/>
      <name val="Calibri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20"/>
      <name val="Calibri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u val="single"/>
      <sz val="11"/>
      <color theme="10"/>
      <name val="Calibri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5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4" fontId="7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/>
    </xf>
    <xf numFmtId="4" fontId="6" fillId="0" borderId="17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11" fillId="0" borderId="18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/>
    </xf>
    <xf numFmtId="0" fontId="7" fillId="0" borderId="18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right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right" vertical="center"/>
    </xf>
    <xf numFmtId="49" fontId="7" fillId="33" borderId="18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4" fontId="7" fillId="0" borderId="18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/>
    </xf>
    <xf numFmtId="0" fontId="7" fillId="33" borderId="18" xfId="0" applyFont="1" applyFill="1" applyBorder="1" applyAlignment="1">
      <alignment vertical="center" wrapText="1"/>
    </xf>
    <xf numFmtId="4" fontId="7" fillId="33" borderId="18" xfId="0" applyNumberFormat="1" applyFont="1" applyFill="1" applyBorder="1" applyAlignment="1">
      <alignment/>
    </xf>
    <xf numFmtId="0" fontId="3" fillId="0" borderId="18" xfId="0" applyFont="1" applyBorder="1" applyAlignment="1">
      <alignment vertical="center" wrapText="1"/>
    </xf>
    <xf numFmtId="0" fontId="12" fillId="33" borderId="18" xfId="0" applyFont="1" applyFill="1" applyBorder="1" applyAlignment="1">
      <alignment vertical="center" wrapText="1"/>
    </xf>
    <xf numFmtId="4" fontId="7" fillId="33" borderId="18" xfId="0" applyNumberFormat="1" applyFont="1" applyFill="1" applyBorder="1" applyAlignment="1">
      <alignment vertical="center"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60" fillId="0" borderId="0" xfId="0" applyFont="1" applyAlignment="1">
      <alignment wrapText="1"/>
    </xf>
    <xf numFmtId="4" fontId="59" fillId="0" borderId="0" xfId="0" applyNumberFormat="1" applyFont="1" applyAlignment="1">
      <alignment/>
    </xf>
    <xf numFmtId="0" fontId="59" fillId="0" borderId="21" xfId="0" applyFont="1" applyBorder="1" applyAlignment="1">
      <alignment horizontal="center" vertical="center" wrapText="1"/>
    </xf>
    <xf numFmtId="0" fontId="59" fillId="0" borderId="21" xfId="0" applyFont="1" applyBorder="1" applyAlignment="1">
      <alignment wrapText="1"/>
    </xf>
    <xf numFmtId="0" fontId="59" fillId="0" borderId="21" xfId="0" applyFont="1" applyBorder="1" applyAlignment="1">
      <alignment horizontal="center" vertical="center"/>
    </xf>
    <xf numFmtId="4" fontId="59" fillId="0" borderId="21" xfId="0" applyNumberFormat="1" applyFont="1" applyBorder="1" applyAlignment="1">
      <alignment/>
    </xf>
    <xf numFmtId="0" fontId="59" fillId="0" borderId="21" xfId="0" applyFont="1" applyBorder="1" applyAlignment="1">
      <alignment/>
    </xf>
    <xf numFmtId="0" fontId="60" fillId="0" borderId="21" xfId="0" applyFont="1" applyBorder="1" applyAlignment="1">
      <alignment horizontal="center" vertical="center"/>
    </xf>
    <xf numFmtId="4" fontId="60" fillId="0" borderId="21" xfId="0" applyNumberFormat="1" applyFont="1" applyBorder="1" applyAlignment="1">
      <alignment/>
    </xf>
    <xf numFmtId="0" fontId="60" fillId="33" borderId="21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/>
    </xf>
    <xf numFmtId="0" fontId="60" fillId="0" borderId="21" xfId="0" applyFont="1" applyBorder="1" applyAlignment="1">
      <alignment horizontal="left" vertical="center"/>
    </xf>
    <xf numFmtId="4" fontId="59" fillId="0" borderId="21" xfId="0" applyNumberFormat="1" applyFont="1" applyBorder="1" applyAlignment="1">
      <alignment horizontal="right" vertical="center" wrapText="1"/>
    </xf>
    <xf numFmtId="4" fontId="59" fillId="0" borderId="21" xfId="0" applyNumberFormat="1" applyFont="1" applyBorder="1" applyAlignment="1">
      <alignment horizontal="right" vertical="center"/>
    </xf>
    <xf numFmtId="4" fontId="60" fillId="0" borderId="21" xfId="0" applyNumberFormat="1" applyFont="1" applyBorder="1" applyAlignment="1">
      <alignment horizontal="right" vertical="center"/>
    </xf>
    <xf numFmtId="0" fontId="59" fillId="33" borderId="21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left" vertical="center" wrapText="1"/>
    </xf>
    <xf numFmtId="4" fontId="59" fillId="0" borderId="0" xfId="0" applyNumberFormat="1" applyFont="1" applyAlignment="1">
      <alignment horizontal="left"/>
    </xf>
    <xf numFmtId="0" fontId="59" fillId="0" borderId="0" xfId="0" applyFont="1" applyAlignment="1">
      <alignment horizontal="left"/>
    </xf>
    <xf numFmtId="4" fontId="60" fillId="33" borderId="21" xfId="0" applyNumberFormat="1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wrapText="1"/>
    </xf>
    <xf numFmtId="0" fontId="59" fillId="0" borderId="0" xfId="0" applyFont="1" applyBorder="1" applyAlignment="1">
      <alignment/>
    </xf>
    <xf numFmtId="0" fontId="59" fillId="0" borderId="21" xfId="0" applyFont="1" applyBorder="1" applyAlignment="1">
      <alignment horizontal="center" vertical="center"/>
    </xf>
    <xf numFmtId="0" fontId="59" fillId="0" borderId="21" xfId="0" applyFont="1" applyBorder="1" applyAlignment="1">
      <alignment horizontal="left" vertical="center" wrapText="1"/>
    </xf>
    <xf numFmtId="0" fontId="59" fillId="0" borderId="21" xfId="0" applyFont="1" applyBorder="1" applyAlignment="1">
      <alignment/>
    </xf>
    <xf numFmtId="0" fontId="59" fillId="33" borderId="21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60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horizontal="left" vertical="center" wrapText="1"/>
    </xf>
    <xf numFmtId="4" fontId="59" fillId="0" borderId="21" xfId="0" applyNumberFormat="1" applyFont="1" applyBorder="1" applyAlignment="1">
      <alignment/>
    </xf>
    <xf numFmtId="4" fontId="60" fillId="0" borderId="21" xfId="0" applyNumberFormat="1" applyFont="1" applyBorder="1" applyAlignment="1">
      <alignment/>
    </xf>
    <xf numFmtId="0" fontId="59" fillId="0" borderId="21" xfId="0" applyFont="1" applyBorder="1" applyAlignment="1">
      <alignment vertical="center"/>
    </xf>
    <xf numFmtId="0" fontId="59" fillId="33" borderId="21" xfId="0" applyNumberFormat="1" applyFont="1" applyFill="1" applyBorder="1" applyAlignment="1">
      <alignment horizontal="center" vertical="center" wrapText="1"/>
    </xf>
    <xf numFmtId="4" fontId="59" fillId="0" borderId="21" xfId="0" applyNumberFormat="1" applyFont="1" applyBorder="1" applyAlignment="1">
      <alignment vertical="center"/>
    </xf>
    <xf numFmtId="0" fontId="59" fillId="0" borderId="21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4" fontId="60" fillId="0" borderId="21" xfId="0" applyNumberFormat="1" applyFont="1" applyBorder="1" applyAlignment="1">
      <alignment horizontal="right" vertical="center"/>
    </xf>
    <xf numFmtId="0" fontId="59" fillId="33" borderId="21" xfId="0" applyFont="1" applyFill="1" applyBorder="1" applyAlignment="1">
      <alignment horizontal="center" vertical="center" wrapText="1"/>
    </xf>
    <xf numFmtId="4" fontId="59" fillId="0" borderId="21" xfId="0" applyNumberFormat="1" applyFont="1" applyBorder="1" applyAlignment="1">
      <alignment horizontal="right" vertical="center"/>
    </xf>
    <xf numFmtId="0" fontId="59" fillId="0" borderId="21" xfId="0" applyFont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center" vertical="center"/>
    </xf>
    <xf numFmtId="0" fontId="59" fillId="0" borderId="21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wrapText="1"/>
    </xf>
    <xf numFmtId="4" fontId="59" fillId="0" borderId="0" xfId="0" applyNumberFormat="1" applyFont="1" applyFill="1" applyBorder="1" applyAlignment="1">
      <alignment horizontal="right" vertical="center" wrapText="1"/>
    </xf>
    <xf numFmtId="4" fontId="59" fillId="0" borderId="0" xfId="0" applyNumberFormat="1" applyFont="1" applyFill="1" applyBorder="1" applyAlignment="1">
      <alignment horizontal="right" vertical="center"/>
    </xf>
    <xf numFmtId="4" fontId="60" fillId="0" borderId="0" xfId="0" applyNumberFormat="1" applyFont="1" applyFill="1" applyBorder="1" applyAlignment="1">
      <alignment horizontal="right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4" fontId="60" fillId="0" borderId="0" xfId="0" applyNumberFormat="1" applyFont="1" applyBorder="1" applyAlignment="1">
      <alignment/>
    </xf>
    <xf numFmtId="4" fontId="60" fillId="0" borderId="0" xfId="0" applyNumberFormat="1" applyFont="1" applyBorder="1" applyAlignment="1">
      <alignment horizontal="right" vertical="center"/>
    </xf>
    <xf numFmtId="0" fontId="60" fillId="0" borderId="0" xfId="0" applyFont="1" applyAlignment="1">
      <alignment/>
    </xf>
    <xf numFmtId="2" fontId="59" fillId="0" borderId="21" xfId="0" applyNumberFormat="1" applyFont="1" applyBorder="1" applyAlignment="1">
      <alignment horizontal="center" vertical="center" wrapText="1"/>
    </xf>
    <xf numFmtId="2" fontId="59" fillId="0" borderId="21" xfId="0" applyNumberFormat="1" applyFont="1" applyBorder="1" applyAlignment="1">
      <alignment horizontal="left" vertical="center" wrapText="1"/>
    </xf>
    <xf numFmtId="2" fontId="59" fillId="0" borderId="21" xfId="0" applyNumberFormat="1" applyFont="1" applyBorder="1" applyAlignment="1">
      <alignment vertical="center"/>
    </xf>
    <xf numFmtId="2" fontId="60" fillId="0" borderId="21" xfId="0" applyNumberFormat="1" applyFont="1" applyBorder="1" applyAlignment="1">
      <alignment vertical="center"/>
    </xf>
    <xf numFmtId="1" fontId="59" fillId="0" borderId="21" xfId="0" applyNumberFormat="1" applyFont="1" applyBorder="1" applyAlignment="1">
      <alignment horizontal="center" vertical="center"/>
    </xf>
    <xf numFmtId="2" fontId="60" fillId="33" borderId="21" xfId="0" applyNumberFormat="1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wrapText="1"/>
    </xf>
    <xf numFmtId="4" fontId="60" fillId="0" borderId="21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vertical="center" wrapText="1"/>
    </xf>
    <xf numFmtId="4" fontId="13" fillId="0" borderId="23" xfId="0" applyNumberFormat="1" applyFont="1" applyBorder="1" applyAlignment="1">
      <alignment/>
    </xf>
    <xf numFmtId="0" fontId="17" fillId="0" borderId="21" xfId="0" applyFont="1" applyBorder="1" applyAlignment="1">
      <alignment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vertical="center" wrapText="1"/>
    </xf>
    <xf numFmtId="4" fontId="14" fillId="0" borderId="23" xfId="0" applyNumberFormat="1" applyFont="1" applyBorder="1" applyAlignment="1">
      <alignment vertical="center"/>
    </xf>
    <xf numFmtId="4" fontId="13" fillId="0" borderId="23" xfId="0" applyNumberFormat="1" applyFont="1" applyBorder="1" applyAlignment="1">
      <alignment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vertical="center" wrapText="1"/>
    </xf>
    <xf numFmtId="4" fontId="14" fillId="33" borderId="23" xfId="0" applyNumberFormat="1" applyFont="1" applyFill="1" applyBorder="1" applyAlignment="1">
      <alignment/>
    </xf>
    <xf numFmtId="4" fontId="14" fillId="0" borderId="23" xfId="0" applyNumberFormat="1" applyFont="1" applyBorder="1" applyAlignment="1">
      <alignment/>
    </xf>
    <xf numFmtId="0" fontId="16" fillId="0" borderId="21" xfId="0" applyFont="1" applyBorder="1" applyAlignment="1">
      <alignment vertical="center" wrapText="1"/>
    </xf>
    <xf numFmtId="0" fontId="17" fillId="33" borderId="21" xfId="0" applyFont="1" applyFill="1" applyBorder="1" applyAlignment="1">
      <alignment vertical="center" wrapText="1"/>
    </xf>
    <xf numFmtId="4" fontId="14" fillId="33" borderId="23" xfId="0" applyNumberFormat="1" applyFont="1" applyFill="1" applyBorder="1" applyAlignment="1">
      <alignment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vertical="center" wrapText="1"/>
    </xf>
    <xf numFmtId="4" fontId="14" fillId="33" borderId="26" xfId="0" applyNumberFormat="1" applyFont="1" applyFill="1" applyBorder="1" applyAlignment="1">
      <alignment vertical="center"/>
    </xf>
    <xf numFmtId="4" fontId="13" fillId="0" borderId="26" xfId="0" applyNumberFormat="1" applyFont="1" applyBorder="1" applyAlignment="1">
      <alignment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wrapText="1"/>
    </xf>
    <xf numFmtId="49" fontId="14" fillId="0" borderId="0" xfId="0" applyNumberFormat="1" applyFont="1" applyAlignment="1">
      <alignment horizontal="center" wrapText="1"/>
    </xf>
    <xf numFmtId="49" fontId="14" fillId="0" borderId="12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" fontId="14" fillId="0" borderId="20" xfId="0" applyNumberFormat="1" applyFont="1" applyFill="1" applyBorder="1" applyAlignment="1">
      <alignment horizontal="right" vertical="center"/>
    </xf>
    <xf numFmtId="49" fontId="13" fillId="0" borderId="0" xfId="0" applyNumberFormat="1" applyFont="1" applyAlignment="1">
      <alignment/>
    </xf>
    <xf numFmtId="49" fontId="14" fillId="0" borderId="27" xfId="0" applyNumberFormat="1" applyFont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vertical="center" wrapText="1"/>
    </xf>
    <xf numFmtId="4" fontId="14" fillId="0" borderId="23" xfId="0" applyNumberFormat="1" applyFont="1" applyBorder="1" applyAlignment="1">
      <alignment horizontal="right" vertical="center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vertical="center" wrapText="1"/>
    </xf>
    <xf numFmtId="4" fontId="13" fillId="0" borderId="23" xfId="0" applyNumberFormat="1" applyFont="1" applyBorder="1" applyAlignment="1">
      <alignment horizontal="right" vertical="center"/>
    </xf>
    <xf numFmtId="49" fontId="16" fillId="0" borderId="21" xfId="0" applyNumberFormat="1" applyFont="1" applyBorder="1" applyAlignment="1">
      <alignment vertical="center" wrapText="1"/>
    </xf>
    <xf numFmtId="4" fontId="16" fillId="0" borderId="23" xfId="0" applyNumberFormat="1" applyFont="1" applyBorder="1" applyAlignment="1">
      <alignment horizontal="right" vertical="center"/>
    </xf>
    <xf numFmtId="49" fontId="14" fillId="34" borderId="24" xfId="0" applyNumberFormat="1" applyFont="1" applyFill="1" applyBorder="1" applyAlignment="1">
      <alignment horizontal="center" vertical="center" wrapText="1"/>
    </xf>
    <xf numFmtId="49" fontId="14" fillId="34" borderId="25" xfId="0" applyNumberFormat="1" applyFont="1" applyFill="1" applyBorder="1" applyAlignment="1">
      <alignment horizontal="center" vertical="center" wrapText="1"/>
    </xf>
    <xf numFmtId="4" fontId="14" fillId="35" borderId="26" xfId="0" applyNumberFormat="1" applyFont="1" applyFill="1" applyBorder="1" applyAlignment="1">
      <alignment horizontal="right" vertical="center"/>
    </xf>
    <xf numFmtId="0" fontId="14" fillId="0" borderId="29" xfId="0" applyFont="1" applyBorder="1" applyAlignment="1">
      <alignment horizontal="center" vertical="center" wrapText="1"/>
    </xf>
    <xf numFmtId="49" fontId="14" fillId="33" borderId="24" xfId="0" applyNumberFormat="1" applyFont="1" applyFill="1" applyBorder="1" applyAlignment="1">
      <alignment horizontal="center" vertical="center" wrapText="1"/>
    </xf>
    <xf numFmtId="4" fontId="14" fillId="33" borderId="26" xfId="0" applyNumberFormat="1" applyFont="1" applyFill="1" applyBorder="1" applyAlignment="1">
      <alignment horizontal="right" vertical="center"/>
    </xf>
    <xf numFmtId="49" fontId="13" fillId="0" borderId="24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/>
    </xf>
    <xf numFmtId="49" fontId="14" fillId="0" borderId="2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49" fontId="13" fillId="0" borderId="0" xfId="0" applyNumberFormat="1" applyFont="1" applyFill="1" applyBorder="1" applyAlignment="1">
      <alignment horizontal="left" vertical="center" wrapText="1"/>
    </xf>
    <xf numFmtId="0" fontId="59" fillId="0" borderId="21" xfId="0" applyFont="1" applyBorder="1" applyAlignment="1">
      <alignment horizontal="center" vertical="center"/>
    </xf>
    <xf numFmtId="0" fontId="59" fillId="0" borderId="21" xfId="0" applyFont="1" applyBorder="1" applyAlignment="1">
      <alignment wrapText="1"/>
    </xf>
    <xf numFmtId="0" fontId="59" fillId="33" borderId="21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4" fontId="59" fillId="0" borderId="21" xfId="0" applyNumberFormat="1" applyFont="1" applyBorder="1" applyAlignment="1">
      <alignment horizontal="right" vertical="center"/>
    </xf>
    <xf numFmtId="2" fontId="59" fillId="33" borderId="21" xfId="0" applyNumberFormat="1" applyFont="1" applyFill="1" applyBorder="1" applyAlignment="1">
      <alignment horizontal="center" vertical="center" wrapText="1"/>
    </xf>
    <xf numFmtId="4" fontId="60" fillId="0" borderId="21" xfId="0" applyNumberFormat="1" applyFont="1" applyBorder="1" applyAlignment="1">
      <alignment horizontal="right" vertical="center"/>
    </xf>
    <xf numFmtId="0" fontId="59" fillId="33" borderId="2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59" fillId="33" borderId="21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1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 wrapText="1"/>
    </xf>
    <xf numFmtId="4" fontId="59" fillId="0" borderId="0" xfId="0" applyNumberFormat="1" applyFont="1" applyBorder="1" applyAlignment="1">
      <alignment horizontal="right" vertical="center"/>
    </xf>
    <xf numFmtId="2" fontId="60" fillId="0" borderId="0" xfId="0" applyNumberFormat="1" applyFont="1" applyBorder="1" applyAlignment="1">
      <alignment horizontal="center" vertical="center"/>
    </xf>
    <xf numFmtId="2" fontId="60" fillId="0" borderId="0" xfId="0" applyNumberFormat="1" applyFont="1" applyBorder="1" applyAlignment="1">
      <alignment vertical="center"/>
    </xf>
    <xf numFmtId="4" fontId="59" fillId="0" borderId="21" xfId="0" applyNumberFormat="1" applyFont="1" applyBorder="1" applyAlignment="1">
      <alignment horizontal="center" vertical="center" wrapText="1"/>
    </xf>
    <xf numFmtId="2" fontId="59" fillId="0" borderId="21" xfId="0" applyNumberFormat="1" applyFont="1" applyFill="1" applyBorder="1" applyAlignment="1">
      <alignment horizontal="left" vertical="center" wrapText="1"/>
    </xf>
    <xf numFmtId="0" fontId="59" fillId="0" borderId="21" xfId="0" applyFont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60" fillId="0" borderId="21" xfId="0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right" vertical="center"/>
    </xf>
    <xf numFmtId="4" fontId="60" fillId="0" borderId="21" xfId="0" applyNumberFormat="1" applyFont="1" applyBorder="1" applyAlignment="1">
      <alignment horizontal="right" vertical="center"/>
    </xf>
    <xf numFmtId="0" fontId="59" fillId="0" borderId="21" xfId="0" applyFont="1" applyBorder="1" applyAlignment="1">
      <alignment horizontal="left" vertical="center" wrapText="1"/>
    </xf>
    <xf numFmtId="0" fontId="60" fillId="33" borderId="21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21" xfId="0" applyFont="1" applyFill="1" applyBorder="1" applyAlignment="1">
      <alignment horizontal="left" vertical="center" wrapText="1"/>
    </xf>
    <xf numFmtId="0" fontId="62" fillId="0" borderId="0" xfId="0" applyFont="1" applyAlignment="1">
      <alignment/>
    </xf>
    <xf numFmtId="0" fontId="59" fillId="0" borderId="0" xfId="0" applyFont="1" applyFill="1" applyAlignment="1">
      <alignment wrapText="1"/>
    </xf>
    <xf numFmtId="0" fontId="59" fillId="0" borderId="0" xfId="0" applyFont="1" applyFill="1" applyAlignment="1">
      <alignment/>
    </xf>
    <xf numFmtId="4" fontId="59" fillId="0" borderId="21" xfId="0" applyNumberFormat="1" applyFont="1" applyBorder="1" applyAlignment="1">
      <alignment horizontal="right" vertical="center"/>
    </xf>
    <xf numFmtId="4" fontId="60" fillId="0" borderId="21" xfId="0" applyNumberFormat="1" applyFont="1" applyBorder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59" fillId="0" borderId="21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32" xfId="0" applyFont="1" applyBorder="1" applyAlignment="1">
      <alignment vertical="center"/>
    </xf>
    <xf numFmtId="0" fontId="59" fillId="0" borderId="31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center" wrapText="1"/>
    </xf>
    <xf numFmtId="0" fontId="60" fillId="0" borderId="33" xfId="0" applyFont="1" applyBorder="1" applyAlignment="1">
      <alignment horizontal="center" vertical="center"/>
    </xf>
    <xf numFmtId="0" fontId="60" fillId="0" borderId="33" xfId="0" applyFont="1" applyFill="1" applyBorder="1" applyAlignment="1">
      <alignment vertical="center" wrapText="1"/>
    </xf>
    <xf numFmtId="0" fontId="60" fillId="0" borderId="33" xfId="0" applyFont="1" applyBorder="1" applyAlignment="1">
      <alignment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left" vertical="center" wrapText="1"/>
    </xf>
    <xf numFmtId="4" fontId="59" fillId="33" borderId="21" xfId="0" applyNumberFormat="1" applyFont="1" applyFill="1" applyBorder="1" applyAlignment="1">
      <alignment horizontal="right" vertical="center"/>
    </xf>
    <xf numFmtId="4" fontId="59" fillId="0" borderId="21" xfId="0" applyNumberFormat="1" applyFont="1" applyBorder="1" applyAlignment="1">
      <alignment horizontal="right"/>
    </xf>
    <xf numFmtId="0" fontId="60" fillId="0" borderId="0" xfId="0" applyFont="1" applyAlignment="1">
      <alignment horizontal="center"/>
    </xf>
    <xf numFmtId="2" fontId="60" fillId="0" borderId="0" xfId="0" applyNumberFormat="1" applyFont="1" applyBorder="1" applyAlignment="1">
      <alignment horizontal="left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left" vertical="center"/>
    </xf>
    <xf numFmtId="4" fontId="59" fillId="0" borderId="21" xfId="0" applyNumberFormat="1" applyFont="1" applyFill="1" applyBorder="1" applyAlignment="1">
      <alignment horizontal="right" vertical="center" wrapText="1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0" fillId="33" borderId="21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4" fontId="59" fillId="0" borderId="21" xfId="0" applyNumberFormat="1" applyFont="1" applyBorder="1" applyAlignment="1">
      <alignment horizontal="right" vertical="center"/>
    </xf>
    <xf numFmtId="4" fontId="60" fillId="0" borderId="21" xfId="0" applyNumberFormat="1" applyFont="1" applyBorder="1" applyAlignment="1">
      <alignment horizontal="right" vertical="center"/>
    </xf>
    <xf numFmtId="4" fontId="60" fillId="0" borderId="21" xfId="0" applyNumberFormat="1" applyFont="1" applyBorder="1" applyAlignment="1">
      <alignment horizontal="right" vertical="center"/>
    </xf>
    <xf numFmtId="4" fontId="59" fillId="0" borderId="21" xfId="0" applyNumberFormat="1" applyFont="1" applyBorder="1" applyAlignment="1">
      <alignment horizontal="right" vertical="center"/>
    </xf>
    <xf numFmtId="4" fontId="59" fillId="0" borderId="21" xfId="0" applyNumberFormat="1" applyFont="1" applyBorder="1" applyAlignment="1">
      <alignment horizontal="right" vertical="center"/>
    </xf>
    <xf numFmtId="4" fontId="60" fillId="0" borderId="21" xfId="0" applyNumberFormat="1" applyFont="1" applyBorder="1" applyAlignment="1">
      <alignment horizontal="right" vertical="center"/>
    </xf>
    <xf numFmtId="0" fontId="59" fillId="0" borderId="21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7" fillId="0" borderId="16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left" vertical="center" wrapText="1"/>
    </xf>
    <xf numFmtId="0" fontId="59" fillId="0" borderId="35" xfId="0" applyFont="1" applyFill="1" applyBorder="1" applyAlignment="1">
      <alignment horizontal="left" vertical="center" wrapText="1"/>
    </xf>
    <xf numFmtId="2" fontId="59" fillId="33" borderId="21" xfId="0" applyNumberFormat="1" applyFont="1" applyFill="1" applyBorder="1" applyAlignment="1">
      <alignment horizontal="center" vertical="center" wrapText="1"/>
    </xf>
    <xf numFmtId="2" fontId="59" fillId="33" borderId="21" xfId="0" applyNumberFormat="1" applyFont="1" applyFill="1" applyBorder="1" applyAlignment="1">
      <alignment horizontal="center"/>
    </xf>
    <xf numFmtId="2" fontId="60" fillId="33" borderId="21" xfId="0" applyNumberFormat="1" applyFont="1" applyFill="1" applyBorder="1" applyAlignment="1">
      <alignment horizontal="center" vertical="center"/>
    </xf>
    <xf numFmtId="2" fontId="60" fillId="0" borderId="21" xfId="0" applyNumberFormat="1" applyFont="1" applyBorder="1" applyAlignment="1">
      <alignment horizontal="center" vertical="center"/>
    </xf>
    <xf numFmtId="0" fontId="59" fillId="33" borderId="33" xfId="0" applyFont="1" applyFill="1" applyBorder="1" applyAlignment="1">
      <alignment horizontal="center" vertical="center" wrapText="1"/>
    </xf>
    <xf numFmtId="0" fontId="59" fillId="33" borderId="35" xfId="0" applyFont="1" applyFill="1" applyBorder="1" applyAlignment="1">
      <alignment horizontal="center" vertical="center" wrapText="1"/>
    </xf>
    <xf numFmtId="4" fontId="59" fillId="0" borderId="33" xfId="0" applyNumberFormat="1" applyFont="1" applyBorder="1" applyAlignment="1">
      <alignment horizontal="right" vertical="center"/>
    </xf>
    <xf numFmtId="4" fontId="59" fillId="0" borderId="35" xfId="0" applyNumberFormat="1" applyFont="1" applyBorder="1" applyAlignment="1">
      <alignment horizontal="right" vertical="center"/>
    </xf>
    <xf numFmtId="2" fontId="59" fillId="33" borderId="21" xfId="0" applyNumberFormat="1" applyFont="1" applyFill="1" applyBorder="1" applyAlignment="1">
      <alignment horizontal="center" vertical="center"/>
    </xf>
    <xf numFmtId="4" fontId="59" fillId="0" borderId="21" xfId="0" applyNumberFormat="1" applyFont="1" applyBorder="1" applyAlignment="1">
      <alignment horizontal="right" vertical="center"/>
    </xf>
    <xf numFmtId="4" fontId="60" fillId="0" borderId="21" xfId="0" applyNumberFormat="1" applyFont="1" applyBorder="1" applyAlignment="1">
      <alignment horizontal="right" vertical="center"/>
    </xf>
    <xf numFmtId="0" fontId="59" fillId="33" borderId="2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59" fillId="0" borderId="36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21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/>
    </xf>
    <xf numFmtId="0" fontId="54" fillId="0" borderId="0" xfId="0" applyFont="1" applyAlignment="1">
      <alignment horizontal="center"/>
    </xf>
    <xf numFmtId="0" fontId="60" fillId="0" borderId="37" xfId="0" applyFont="1" applyBorder="1" applyAlignment="1">
      <alignment horizontal="left" vertical="center"/>
    </xf>
    <xf numFmtId="0" fontId="60" fillId="33" borderId="2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0" fillId="33" borderId="33" xfId="0" applyFont="1" applyFill="1" applyBorder="1" applyAlignment="1">
      <alignment horizontal="center" vertical="center" wrapText="1"/>
    </xf>
    <xf numFmtId="0" fontId="60" fillId="33" borderId="35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9" fillId="0" borderId="21" xfId="0" applyNumberFormat="1" applyFont="1" applyBorder="1" applyAlignment="1">
      <alignment vertical="center"/>
    </xf>
    <xf numFmtId="0" fontId="60" fillId="0" borderId="0" xfId="0" applyFont="1" applyFill="1" applyAlignment="1">
      <alignment horizontal="left" vertical="center"/>
    </xf>
    <xf numFmtId="4" fontId="59" fillId="0" borderId="21" xfId="0" applyNumberFormat="1" applyFont="1" applyBorder="1" applyAlignment="1">
      <alignment/>
    </xf>
    <xf numFmtId="0" fontId="59" fillId="0" borderId="21" xfId="0" applyFont="1" applyBorder="1" applyAlignment="1">
      <alignment horizontal="center" vertical="center"/>
    </xf>
    <xf numFmtId="0" fontId="59" fillId="0" borderId="21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left"/>
    </xf>
    <xf numFmtId="0" fontId="14" fillId="33" borderId="29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Alignment="1">
      <alignment horizontal="left" vertical="center"/>
    </xf>
    <xf numFmtId="0" fontId="15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3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55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Infromacja!$A$135:$B$135</c:f>
              <c:strCache>
                <c:ptCount val="1"/>
                <c:pt idx="0">
                  <c:v>1 Razem czynne rozliczenia międzyokresowe kosztów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Infromacja!$C$132:$H$134</c:f>
              <c:multiLvlStrCache>
                <c:ptCount val="6"/>
                <c:lvl>
                  <c:pt idx="0">
                    <c:v>Stan na początek roku obrotowego</c:v>
                  </c:pt>
                  <c:pt idx="1">
                    <c:v>Stan na koniec roku obrotowego</c:v>
                  </c:pt>
                  <c:pt idx="2">
                    <c:v>Stan na początek roku obrotowego</c:v>
                  </c:pt>
                  <c:pt idx="3">
                    <c:v>Stan na koniec roku obrotowego</c:v>
                  </c:pt>
                  <c:pt idx="4">
                    <c:v>Stan na początek roku obrotowego</c:v>
                  </c:pt>
                  <c:pt idx="5">
                    <c:v>Stan na koniec roku obrotowego</c:v>
                  </c:pt>
                </c:lvl>
                <c:lvl>
                  <c:pt idx="0">
                    <c:v>Krótkoterminowe</c:v>
                  </c:pt>
                  <c:pt idx="2">
                    <c:v>Długoterminowe</c:v>
                  </c:pt>
                  <c:pt idx="4">
                    <c:v>Razem</c:v>
                  </c:pt>
                </c:lvl>
              </c:multiLvlStrCache>
            </c:multiLvlStrRef>
          </c:cat>
          <c:val>
            <c:numRef>
              <c:f>Infromacja!$C$135:$H$135</c:f>
              <c:numCache>
                <c:ptCount val="6"/>
                <c:pt idx="0">
                  <c:v>14722.27</c:v>
                </c:pt>
                <c:pt idx="1">
                  <c:v>59380.740000000005</c:v>
                </c:pt>
                <c:pt idx="2">
                  <c:v>0</c:v>
                </c:pt>
                <c:pt idx="3">
                  <c:v>0</c:v>
                </c:pt>
                <c:pt idx="4">
                  <c:v>14722.27</c:v>
                </c:pt>
                <c:pt idx="5">
                  <c:v>59380.740000000005</c:v>
                </c:pt>
              </c:numCache>
            </c:numRef>
          </c:val>
        </c:ser>
        <c:ser>
          <c:idx val="1"/>
          <c:order val="1"/>
          <c:tx>
            <c:strRef>
              <c:f>Infromacja!$A$136:$B$136</c:f>
              <c:strCache>
                <c:ptCount val="1"/>
                <c:pt idx="0">
                  <c:v>a) Remonty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Infromacja!$C$132:$H$134</c:f>
              <c:multiLvlStrCache>
                <c:ptCount val="6"/>
                <c:lvl>
                  <c:pt idx="0">
                    <c:v>Stan na początek roku obrotowego</c:v>
                  </c:pt>
                  <c:pt idx="1">
                    <c:v>Stan na koniec roku obrotowego</c:v>
                  </c:pt>
                  <c:pt idx="2">
                    <c:v>Stan na początek roku obrotowego</c:v>
                  </c:pt>
                  <c:pt idx="3">
                    <c:v>Stan na koniec roku obrotowego</c:v>
                  </c:pt>
                  <c:pt idx="4">
                    <c:v>Stan na początek roku obrotowego</c:v>
                  </c:pt>
                  <c:pt idx="5">
                    <c:v>Stan na koniec roku obrotowego</c:v>
                  </c:pt>
                </c:lvl>
                <c:lvl>
                  <c:pt idx="0">
                    <c:v>Krótkoterminowe</c:v>
                  </c:pt>
                  <c:pt idx="2">
                    <c:v>Długoterminowe</c:v>
                  </c:pt>
                  <c:pt idx="4">
                    <c:v>Razem</c:v>
                  </c:pt>
                </c:lvl>
              </c:multiLvlStrCache>
            </c:multiLvlStrRef>
          </c:cat>
          <c:val>
            <c:numRef>
              <c:f>Infromacja!$C$136:$H$136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Infromacja!$A$137:$B$137</c:f>
              <c:strCache>
                <c:ptCount val="1"/>
                <c:pt idx="0">
                  <c:v>b) Opłacone z góry prenumeraty czasopism i innych publikacji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Infromacja!$C$132:$H$134</c:f>
              <c:multiLvlStrCache>
                <c:ptCount val="6"/>
                <c:lvl>
                  <c:pt idx="0">
                    <c:v>Stan na początek roku obrotowego</c:v>
                  </c:pt>
                  <c:pt idx="1">
                    <c:v>Stan na koniec roku obrotowego</c:v>
                  </c:pt>
                  <c:pt idx="2">
                    <c:v>Stan na początek roku obrotowego</c:v>
                  </c:pt>
                  <c:pt idx="3">
                    <c:v>Stan na koniec roku obrotowego</c:v>
                  </c:pt>
                  <c:pt idx="4">
                    <c:v>Stan na początek roku obrotowego</c:v>
                  </c:pt>
                  <c:pt idx="5">
                    <c:v>Stan na koniec roku obrotowego</c:v>
                  </c:pt>
                </c:lvl>
                <c:lvl>
                  <c:pt idx="0">
                    <c:v>Krótkoterminowe</c:v>
                  </c:pt>
                  <c:pt idx="2">
                    <c:v>Długoterminowe</c:v>
                  </c:pt>
                  <c:pt idx="4">
                    <c:v>Razem</c:v>
                  </c:pt>
                </c:lvl>
              </c:multiLvlStrCache>
            </c:multiLvlStrRef>
          </c:cat>
          <c:val>
            <c:numRef>
              <c:f>Infromacja!$C$137:$H$137</c:f>
              <c:numCache>
                <c:ptCount val="6"/>
                <c:pt idx="0">
                  <c:v>0</c:v>
                </c:pt>
                <c:pt idx="1">
                  <c:v>793.88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793.88</c:v>
                </c:pt>
              </c:numCache>
            </c:numRef>
          </c:val>
        </c:ser>
        <c:ser>
          <c:idx val="3"/>
          <c:order val="3"/>
          <c:tx>
            <c:strRef>
              <c:f>Infromacja!$A$138:$B$138</c:f>
              <c:strCache>
                <c:ptCount val="1"/>
                <c:pt idx="0">
                  <c:v>c) Opłacone z góry ubezpieczenia majątkowe i osobowe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Infromacja!$C$132:$H$134</c:f>
              <c:multiLvlStrCache>
                <c:ptCount val="6"/>
                <c:lvl>
                  <c:pt idx="0">
                    <c:v>Stan na początek roku obrotowego</c:v>
                  </c:pt>
                  <c:pt idx="1">
                    <c:v>Stan na koniec roku obrotowego</c:v>
                  </c:pt>
                  <c:pt idx="2">
                    <c:v>Stan na początek roku obrotowego</c:v>
                  </c:pt>
                  <c:pt idx="3">
                    <c:v>Stan na koniec roku obrotowego</c:v>
                  </c:pt>
                  <c:pt idx="4">
                    <c:v>Stan na początek roku obrotowego</c:v>
                  </c:pt>
                  <c:pt idx="5">
                    <c:v>Stan na koniec roku obrotowego</c:v>
                  </c:pt>
                </c:lvl>
                <c:lvl>
                  <c:pt idx="0">
                    <c:v>Krótkoterminowe</c:v>
                  </c:pt>
                  <c:pt idx="2">
                    <c:v>Długoterminowe</c:v>
                  </c:pt>
                  <c:pt idx="4">
                    <c:v>Razem</c:v>
                  </c:pt>
                </c:lvl>
              </c:multiLvlStrCache>
            </c:multiLvlStrRef>
          </c:cat>
          <c:val>
            <c:numRef>
              <c:f>Infromacja!$C$138:$H$138</c:f>
              <c:numCache>
                <c:ptCount val="6"/>
                <c:pt idx="0">
                  <c:v>14722.27</c:v>
                </c:pt>
                <c:pt idx="1">
                  <c:v>14439.78</c:v>
                </c:pt>
                <c:pt idx="2">
                  <c:v>0</c:v>
                </c:pt>
                <c:pt idx="3">
                  <c:v>0</c:v>
                </c:pt>
                <c:pt idx="4">
                  <c:v>14722.27</c:v>
                </c:pt>
                <c:pt idx="5">
                  <c:v>14439.78</c:v>
                </c:pt>
              </c:numCache>
            </c:numRef>
          </c:val>
        </c:ser>
        <c:ser>
          <c:idx val="4"/>
          <c:order val="4"/>
          <c:tx>
            <c:strRef>
              <c:f>Infromacja!$A$140:$B$140</c:f>
              <c:strCache>
                <c:ptCount val="1"/>
                <c:pt idx="0">
                  <c:v>2 Ogółem bierne rozliczenia międzyokresowe kosztów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Infromacja!$C$132:$H$134</c:f>
              <c:multiLvlStrCache>
                <c:ptCount val="6"/>
                <c:lvl>
                  <c:pt idx="0">
                    <c:v>Stan na początek roku obrotowego</c:v>
                  </c:pt>
                  <c:pt idx="1">
                    <c:v>Stan na koniec roku obrotowego</c:v>
                  </c:pt>
                  <c:pt idx="2">
                    <c:v>Stan na początek roku obrotowego</c:v>
                  </c:pt>
                  <c:pt idx="3">
                    <c:v>Stan na koniec roku obrotowego</c:v>
                  </c:pt>
                  <c:pt idx="4">
                    <c:v>Stan na początek roku obrotowego</c:v>
                  </c:pt>
                  <c:pt idx="5">
                    <c:v>Stan na koniec roku obrotowego</c:v>
                  </c:pt>
                </c:lvl>
                <c:lvl>
                  <c:pt idx="0">
                    <c:v>Krótkoterminowe</c:v>
                  </c:pt>
                  <c:pt idx="2">
                    <c:v>Długoterminowe</c:v>
                  </c:pt>
                  <c:pt idx="4">
                    <c:v>Razem</c:v>
                  </c:pt>
                </c:lvl>
              </c:multiLvlStrCache>
            </c:multiLvlStrRef>
          </c:cat>
          <c:val>
            <c:numRef>
              <c:f>Infromacja!$C$140:$H$140</c:f>
              <c:numCache>
                <c:ptCount val="6"/>
                <c:pt idx="0">
                  <c:v>29403.13</c:v>
                </c:pt>
                <c:pt idx="1">
                  <c:v>30394.23</c:v>
                </c:pt>
                <c:pt idx="2">
                  <c:v>0</c:v>
                </c:pt>
                <c:pt idx="3">
                  <c:v>0</c:v>
                </c:pt>
                <c:pt idx="4">
                  <c:v>29403.13</c:v>
                </c:pt>
                <c:pt idx="5">
                  <c:v>30394.23</c:v>
                </c:pt>
              </c:numCache>
            </c:numRef>
          </c:val>
        </c:ser>
        <c:ser>
          <c:idx val="5"/>
          <c:order val="5"/>
          <c:tx>
            <c:strRef>
              <c:f>Infromacja!$A$141:$B$141</c:f>
              <c:strCache>
                <c:ptCount val="1"/>
                <c:pt idx="0">
                  <c:v>a) Inne bierne rozliczenia międzyokresowe kosztów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Infromacja!$C$132:$H$134</c:f>
              <c:multiLvlStrCache>
                <c:ptCount val="6"/>
                <c:lvl>
                  <c:pt idx="0">
                    <c:v>Stan na początek roku obrotowego</c:v>
                  </c:pt>
                  <c:pt idx="1">
                    <c:v>Stan na koniec roku obrotowego</c:v>
                  </c:pt>
                  <c:pt idx="2">
                    <c:v>Stan na początek roku obrotowego</c:v>
                  </c:pt>
                  <c:pt idx="3">
                    <c:v>Stan na koniec roku obrotowego</c:v>
                  </c:pt>
                  <c:pt idx="4">
                    <c:v>Stan na początek roku obrotowego</c:v>
                  </c:pt>
                  <c:pt idx="5">
                    <c:v>Stan na koniec roku obrotowego</c:v>
                  </c:pt>
                </c:lvl>
                <c:lvl>
                  <c:pt idx="0">
                    <c:v>Krótkoterminowe</c:v>
                  </c:pt>
                  <c:pt idx="2">
                    <c:v>Długoterminowe</c:v>
                  </c:pt>
                  <c:pt idx="4">
                    <c:v>Razem</c:v>
                  </c:pt>
                </c:lvl>
              </c:multiLvlStrCache>
            </c:multiLvlStrRef>
          </c:cat>
          <c:val>
            <c:numRef>
              <c:f>Infromacja!$C$141:$H$141</c:f>
              <c:numCache>
                <c:ptCount val="6"/>
                <c:pt idx="0">
                  <c:v>29403.13</c:v>
                </c:pt>
                <c:pt idx="1">
                  <c:v>30394.23</c:v>
                </c:pt>
                <c:pt idx="2">
                  <c:v>0</c:v>
                </c:pt>
                <c:pt idx="3">
                  <c:v>0</c:v>
                </c:pt>
                <c:pt idx="4">
                  <c:v>29403.13</c:v>
                </c:pt>
                <c:pt idx="5">
                  <c:v>30394.23</c:v>
                </c:pt>
              </c:numCache>
            </c:numRef>
          </c:val>
        </c:ser>
        <c:overlap val="-27"/>
        <c:gapWidth val="219"/>
        <c:axId val="16607954"/>
        <c:axId val="15253859"/>
      </c:barChart>
      <c:catAx>
        <c:axId val="16607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253859"/>
        <c:crosses val="autoZero"/>
        <c:auto val="1"/>
        <c:lblOffset val="100"/>
        <c:tickLblSkip val="1"/>
        <c:noMultiLvlLbl val="0"/>
      </c:catAx>
      <c:valAx>
        <c:axId val="15253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6079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5"/>
          <c:y val="0.8845"/>
          <c:w val="0.64225"/>
          <c:h val="0.1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LES\Badania%20i%20Zlecenia\2018\SPSK\Bilanse%202009%202010%202011%202012%202013%202014\Bilans%202014\Micha&#322;&#243;w%20SP%202014\AUDYT%20-%202014\Kopia%20FV%20VAT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ktura 1 2011"/>
    </sheetNames>
    <sheetDataSet>
      <sheetData sheetId="0">
        <row r="4">
          <cell r="R4">
            <v>1</v>
          </cell>
          <cell r="S4" t="str">
            <v>stycznia</v>
          </cell>
          <cell r="T4">
            <v>2010</v>
          </cell>
        </row>
        <row r="5">
          <cell r="R5">
            <v>2</v>
          </cell>
          <cell r="S5" t="str">
            <v>lutego</v>
          </cell>
          <cell r="T5">
            <v>2011</v>
          </cell>
        </row>
        <row r="6">
          <cell r="R6">
            <v>3</v>
          </cell>
          <cell r="S6" t="str">
            <v>marca</v>
          </cell>
          <cell r="T6">
            <v>2012</v>
          </cell>
        </row>
        <row r="7">
          <cell r="R7">
            <v>4</v>
          </cell>
          <cell r="S7" t="str">
            <v>kwietnia</v>
          </cell>
          <cell r="T7">
            <v>2013</v>
          </cell>
        </row>
        <row r="8">
          <cell r="R8">
            <v>5</v>
          </cell>
          <cell r="S8" t="str">
            <v>maja</v>
          </cell>
          <cell r="T8">
            <v>2014</v>
          </cell>
        </row>
        <row r="9">
          <cell r="R9">
            <v>6</v>
          </cell>
          <cell r="S9" t="str">
            <v>czerwca</v>
          </cell>
        </row>
        <row r="10">
          <cell r="R10">
            <v>7</v>
          </cell>
          <cell r="S10" t="str">
            <v>lipca</v>
          </cell>
        </row>
        <row r="11">
          <cell r="R11">
            <v>8</v>
          </cell>
          <cell r="S11" t="str">
            <v>sierpnia</v>
          </cell>
        </row>
        <row r="12">
          <cell r="R12">
            <v>9</v>
          </cell>
          <cell r="S12" t="str">
            <v>września</v>
          </cell>
        </row>
        <row r="13">
          <cell r="R13">
            <v>10</v>
          </cell>
          <cell r="S13" t="str">
            <v>października</v>
          </cell>
        </row>
        <row r="14">
          <cell r="R14">
            <v>11</v>
          </cell>
          <cell r="S14" t="str">
            <v>listopada</v>
          </cell>
        </row>
        <row r="15">
          <cell r="R15">
            <v>12</v>
          </cell>
          <cell r="S15" t="str">
            <v>grudnia</v>
          </cell>
        </row>
        <row r="16">
          <cell r="R16">
            <v>13</v>
          </cell>
        </row>
        <row r="17">
          <cell r="R17">
            <v>14</v>
          </cell>
        </row>
        <row r="18">
          <cell r="R18">
            <v>15</v>
          </cell>
        </row>
        <row r="19">
          <cell r="R19">
            <v>16</v>
          </cell>
          <cell r="T19" t="str">
            <v>szt.</v>
          </cell>
        </row>
        <row r="20">
          <cell r="R20">
            <v>17</v>
          </cell>
          <cell r="T20" t="str">
            <v>kpl.</v>
          </cell>
        </row>
        <row r="21">
          <cell r="R21">
            <v>18</v>
          </cell>
          <cell r="T21" t="str">
            <v>g</v>
          </cell>
        </row>
        <row r="22">
          <cell r="R22">
            <v>19</v>
          </cell>
          <cell r="T22" t="str">
            <v>kg</v>
          </cell>
        </row>
        <row r="23">
          <cell r="R23">
            <v>20</v>
          </cell>
          <cell r="T23" t="str">
            <v>t</v>
          </cell>
        </row>
        <row r="24">
          <cell r="R24">
            <v>18</v>
          </cell>
          <cell r="T24" t="str">
            <v>m</v>
          </cell>
        </row>
        <row r="25">
          <cell r="R25">
            <v>19</v>
          </cell>
          <cell r="T25" t="str">
            <v>cm</v>
          </cell>
        </row>
        <row r="26">
          <cell r="R26">
            <v>20</v>
          </cell>
          <cell r="T26" t="str">
            <v>km</v>
          </cell>
        </row>
        <row r="27">
          <cell r="R27">
            <v>18</v>
          </cell>
        </row>
        <row r="28">
          <cell r="R28">
            <v>19</v>
          </cell>
          <cell r="T28">
            <v>0.23</v>
          </cell>
        </row>
        <row r="29">
          <cell r="R29">
            <v>20</v>
          </cell>
          <cell r="T29">
            <v>0.22</v>
          </cell>
        </row>
        <row r="30">
          <cell r="R30">
            <v>18</v>
          </cell>
          <cell r="T30">
            <v>0.08</v>
          </cell>
        </row>
        <row r="31">
          <cell r="R31">
            <v>19</v>
          </cell>
          <cell r="T31">
            <v>0.07</v>
          </cell>
        </row>
        <row r="32">
          <cell r="R32">
            <v>20</v>
          </cell>
          <cell r="T32">
            <v>0.05</v>
          </cell>
        </row>
        <row r="33">
          <cell r="R33">
            <v>18</v>
          </cell>
          <cell r="T33">
            <v>0.04</v>
          </cell>
        </row>
        <row r="34">
          <cell r="R34">
            <v>19</v>
          </cell>
          <cell r="T34">
            <v>0</v>
          </cell>
        </row>
        <row r="35">
          <cell r="R35">
            <v>20</v>
          </cell>
          <cell r="T35" t="str">
            <v>zw</v>
          </cell>
        </row>
        <row r="36">
          <cell r="R36">
            <v>21</v>
          </cell>
          <cell r="T36" t="str">
            <v>np.</v>
          </cell>
        </row>
        <row r="37">
          <cell r="R37">
            <v>22</v>
          </cell>
        </row>
        <row r="38">
          <cell r="R38">
            <v>23</v>
          </cell>
        </row>
        <row r="39">
          <cell r="R39">
            <v>24</v>
          </cell>
        </row>
        <row r="40">
          <cell r="R40">
            <v>25</v>
          </cell>
        </row>
        <row r="41">
          <cell r="R41">
            <v>26</v>
          </cell>
        </row>
        <row r="42">
          <cell r="R42">
            <v>27</v>
          </cell>
        </row>
        <row r="43">
          <cell r="R43">
            <v>28</v>
          </cell>
        </row>
        <row r="44">
          <cell r="R44">
            <v>29</v>
          </cell>
        </row>
        <row r="45">
          <cell r="R45">
            <v>30</v>
          </cell>
        </row>
        <row r="46">
          <cell r="R46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6">
      <selection activeCell="K10" sqref="K10"/>
    </sheetView>
  </sheetViews>
  <sheetFormatPr defaultColWidth="9.140625" defaultRowHeight="19.5" customHeight="1"/>
  <cols>
    <col min="1" max="1" width="10.28125" style="4" customWidth="1"/>
    <col min="2" max="2" width="51.57421875" style="5" customWidth="1"/>
    <col min="3" max="3" width="15.28125" style="3" customWidth="1"/>
    <col min="4" max="4" width="14.8515625" style="3" customWidth="1"/>
    <col min="5" max="16384" width="9.140625" style="3" customWidth="1"/>
  </cols>
  <sheetData>
    <row r="1" spans="1:4" s="4" customFormat="1" ht="60" customHeight="1">
      <c r="A1" s="280" t="s">
        <v>398</v>
      </c>
      <c r="B1" s="280"/>
      <c r="C1" s="280"/>
      <c r="D1" s="280"/>
    </row>
    <row r="2" spans="1:4" s="4" customFormat="1" ht="15" customHeight="1">
      <c r="A2" s="36"/>
      <c r="B2" s="36"/>
      <c r="C2" s="36"/>
      <c r="D2" s="36"/>
    </row>
    <row r="3" spans="1:4" ht="19.5" customHeight="1">
      <c r="A3" s="288" t="s">
        <v>81</v>
      </c>
      <c r="B3" s="288"/>
      <c r="C3" s="288"/>
      <c r="D3" s="288"/>
    </row>
    <row r="4" spans="1:4" ht="15" customHeight="1" thickBot="1">
      <c r="A4" s="278"/>
      <c r="B4" s="279"/>
      <c r="C4" s="279"/>
      <c r="D4" s="279"/>
    </row>
    <row r="5" spans="1:4" ht="18" customHeight="1" thickBot="1">
      <c r="A5" s="38"/>
      <c r="B5" s="274" t="s">
        <v>7</v>
      </c>
      <c r="C5" s="281" t="s">
        <v>8</v>
      </c>
      <c r="D5" s="282"/>
    </row>
    <row r="6" spans="1:4" ht="28.5" customHeight="1" thickBot="1">
      <c r="A6" s="37"/>
      <c r="B6" s="275"/>
      <c r="C6" s="7" t="s">
        <v>9</v>
      </c>
      <c r="D6" s="7" t="s">
        <v>10</v>
      </c>
    </row>
    <row r="7" spans="1:4" ht="18" customHeight="1" thickBot="1">
      <c r="A7" s="6" t="s">
        <v>11</v>
      </c>
      <c r="B7" s="8" t="s">
        <v>12</v>
      </c>
      <c r="C7" s="23">
        <f>C8+C9+C10+C11+C12</f>
        <v>554975.73</v>
      </c>
      <c r="D7" s="23">
        <f>D8+D9+D10+D11+D12</f>
        <v>462923.98</v>
      </c>
    </row>
    <row r="8" spans="1:4" ht="18" customHeight="1" thickBot="1">
      <c r="A8" s="9" t="s">
        <v>13</v>
      </c>
      <c r="B8" s="10" t="s">
        <v>28</v>
      </c>
      <c r="C8" s="24">
        <v>0</v>
      </c>
      <c r="D8" s="24">
        <v>0</v>
      </c>
    </row>
    <row r="9" spans="1:4" ht="18" customHeight="1" thickBot="1">
      <c r="A9" s="9" t="s">
        <v>14</v>
      </c>
      <c r="B9" s="10" t="s">
        <v>27</v>
      </c>
      <c r="C9" s="24">
        <v>554975.73</v>
      </c>
      <c r="D9" s="24">
        <v>462923.98</v>
      </c>
    </row>
    <row r="10" spans="1:4" ht="18" customHeight="1" thickBot="1">
      <c r="A10" s="9" t="s">
        <v>15</v>
      </c>
      <c r="B10" s="10" t="s">
        <v>29</v>
      </c>
      <c r="C10" s="24">
        <v>0</v>
      </c>
      <c r="D10" s="24">
        <v>0</v>
      </c>
    </row>
    <row r="11" spans="1:4" ht="18" customHeight="1" thickBot="1">
      <c r="A11" s="9" t="s">
        <v>16</v>
      </c>
      <c r="B11" s="10" t="s">
        <v>30</v>
      </c>
      <c r="C11" s="24">
        <v>0</v>
      </c>
      <c r="D11" s="24">
        <v>0</v>
      </c>
    </row>
    <row r="12" spans="1:6" ht="18" customHeight="1" thickBot="1">
      <c r="A12" s="9" t="s">
        <v>17</v>
      </c>
      <c r="B12" s="10" t="s">
        <v>31</v>
      </c>
      <c r="C12" s="27">
        <v>0</v>
      </c>
      <c r="D12" s="31">
        <v>0</v>
      </c>
      <c r="F12" s="30"/>
    </row>
    <row r="13" spans="1:4" ht="18" customHeight="1" thickBot="1">
      <c r="A13" s="6" t="s">
        <v>18</v>
      </c>
      <c r="B13" s="8" t="s">
        <v>19</v>
      </c>
      <c r="C13" s="23">
        <f>C14+C15+C17+C18</f>
        <v>784398.5700000001</v>
      </c>
      <c r="D13" s="23">
        <f>D14+D15+D17+D18</f>
        <v>918148.6699999999</v>
      </c>
    </row>
    <row r="14" spans="1:4" ht="18" customHeight="1" thickBot="1">
      <c r="A14" s="9" t="s">
        <v>13</v>
      </c>
      <c r="B14" s="10" t="s">
        <v>44</v>
      </c>
      <c r="C14" s="24">
        <v>23208.02</v>
      </c>
      <c r="D14" s="24">
        <v>12696.22</v>
      </c>
    </row>
    <row r="15" spans="1:4" ht="18" customHeight="1" thickBot="1">
      <c r="A15" s="276" t="s">
        <v>14</v>
      </c>
      <c r="B15" s="10" t="s">
        <v>20</v>
      </c>
      <c r="C15" s="24">
        <v>81807</v>
      </c>
      <c r="D15" s="24">
        <v>81810.26</v>
      </c>
    </row>
    <row r="16" spans="1:4" ht="18" customHeight="1" thickBot="1">
      <c r="A16" s="277"/>
      <c r="B16" s="28" t="s">
        <v>41</v>
      </c>
      <c r="C16" s="29">
        <v>0</v>
      </c>
      <c r="D16" s="29">
        <v>0</v>
      </c>
    </row>
    <row r="17" spans="1:4" ht="18" customHeight="1" thickBot="1">
      <c r="A17" s="9" t="s">
        <v>15</v>
      </c>
      <c r="B17" s="10" t="s">
        <v>21</v>
      </c>
      <c r="C17" s="24">
        <v>664661.28</v>
      </c>
      <c r="D17" s="24">
        <v>764261.45</v>
      </c>
    </row>
    <row r="18" spans="1:4" ht="18" customHeight="1" thickBot="1">
      <c r="A18" s="12" t="s">
        <v>22</v>
      </c>
      <c r="B18" s="13" t="s">
        <v>32</v>
      </c>
      <c r="C18" s="26">
        <v>14722.27</v>
      </c>
      <c r="D18" s="32">
        <v>59380.74</v>
      </c>
    </row>
    <row r="19" spans="1:4" ht="18" customHeight="1" thickBot="1">
      <c r="A19" s="33" t="s">
        <v>45</v>
      </c>
      <c r="B19" s="35" t="s">
        <v>46</v>
      </c>
      <c r="C19" s="34">
        <v>0</v>
      </c>
      <c r="D19" s="34">
        <v>0</v>
      </c>
    </row>
    <row r="20" spans="1:4" ht="18" customHeight="1" thickBot="1">
      <c r="A20" s="42"/>
      <c r="B20" s="44" t="s">
        <v>83</v>
      </c>
      <c r="C20" s="45">
        <f>C7+C13+C19</f>
        <v>1339374.3</v>
      </c>
      <c r="D20" s="45">
        <f>D7+D13+D19</f>
        <v>1381072.65</v>
      </c>
    </row>
    <row r="21" spans="1:4" ht="18" customHeight="1" thickBot="1">
      <c r="A21" s="41"/>
      <c r="B21" s="39"/>
      <c r="C21" s="40"/>
      <c r="D21" s="40"/>
    </row>
    <row r="22" spans="1:4" ht="18" customHeight="1" thickBot="1">
      <c r="A22" s="38"/>
      <c r="B22" s="274" t="s">
        <v>23</v>
      </c>
      <c r="C22" s="281" t="s">
        <v>8</v>
      </c>
      <c r="D22" s="282"/>
    </row>
    <row r="23" spans="1:4" ht="24" customHeight="1" thickBot="1">
      <c r="A23" s="37"/>
      <c r="B23" s="275"/>
      <c r="C23" s="7" t="s">
        <v>24</v>
      </c>
      <c r="D23" s="7" t="s">
        <v>10</v>
      </c>
    </row>
    <row r="24" spans="1:4" ht="18" customHeight="1" thickBot="1">
      <c r="A24" s="6" t="s">
        <v>11</v>
      </c>
      <c r="B24" s="8" t="s">
        <v>47</v>
      </c>
      <c r="C24" s="23">
        <f>C25+C26+C27+C28</f>
        <v>1209979.6300000001</v>
      </c>
      <c r="D24" s="23">
        <f>D25+D26+D27+D28</f>
        <v>1007718.7199999999</v>
      </c>
    </row>
    <row r="25" spans="1:4" ht="18" customHeight="1" thickBot="1">
      <c r="A25" s="9" t="s">
        <v>13</v>
      </c>
      <c r="B25" s="10" t="s">
        <v>82</v>
      </c>
      <c r="C25" s="24">
        <v>1288913.85</v>
      </c>
      <c r="D25" s="24">
        <v>1209979.63</v>
      </c>
    </row>
    <row r="26" spans="1:4" ht="18" customHeight="1" thickBot="1">
      <c r="A26" s="9" t="s">
        <v>14</v>
      </c>
      <c r="B26" s="10" t="s">
        <v>48</v>
      </c>
      <c r="C26" s="24">
        <v>0</v>
      </c>
      <c r="D26" s="24">
        <v>0</v>
      </c>
    </row>
    <row r="27" spans="1:4" ht="18" customHeight="1" thickBot="1">
      <c r="A27" s="9" t="s">
        <v>15</v>
      </c>
      <c r="B27" s="10" t="s">
        <v>49</v>
      </c>
      <c r="C27" s="24">
        <v>0</v>
      </c>
      <c r="D27" s="24">
        <v>0</v>
      </c>
    </row>
    <row r="28" spans="1:4" ht="18" customHeight="1" thickBot="1">
      <c r="A28" s="9" t="s">
        <v>16</v>
      </c>
      <c r="B28" s="10" t="s">
        <v>50</v>
      </c>
      <c r="C28" s="24">
        <v>-78934.22</v>
      </c>
      <c r="D28" s="24">
        <v>-202260.91</v>
      </c>
    </row>
    <row r="29" spans="1:4" ht="18" customHeight="1" thickBot="1">
      <c r="A29" s="6" t="s">
        <v>18</v>
      </c>
      <c r="B29" s="8" t="s">
        <v>25</v>
      </c>
      <c r="C29" s="23">
        <f>C30+C31+C32+C34</f>
        <v>129394.67</v>
      </c>
      <c r="D29" s="23">
        <f>D30+D31+D32+D34</f>
        <v>373353.93</v>
      </c>
    </row>
    <row r="30" spans="1:4" ht="18" customHeight="1" thickBot="1">
      <c r="A30" s="9" t="s">
        <v>13</v>
      </c>
      <c r="B30" s="10" t="s">
        <v>26</v>
      </c>
      <c r="C30" s="24">
        <v>0</v>
      </c>
      <c r="D30" s="24">
        <v>0</v>
      </c>
    </row>
    <row r="31" spans="1:4" ht="18" customHeight="1" thickBot="1">
      <c r="A31" s="12" t="s">
        <v>14</v>
      </c>
      <c r="B31" s="11" t="s">
        <v>51</v>
      </c>
      <c r="C31" s="25">
        <v>0</v>
      </c>
      <c r="D31" s="25">
        <v>0</v>
      </c>
    </row>
    <row r="32" spans="1:4" ht="18" customHeight="1" thickBot="1">
      <c r="A32" s="276" t="s">
        <v>15</v>
      </c>
      <c r="B32" s="13" t="s">
        <v>52</v>
      </c>
      <c r="C32" s="26">
        <v>17290.86</v>
      </c>
      <c r="D32" s="26">
        <v>75770.27</v>
      </c>
    </row>
    <row r="33" spans="1:4" ht="18" customHeight="1" thickBot="1">
      <c r="A33" s="277"/>
      <c r="B33" s="28" t="s">
        <v>42</v>
      </c>
      <c r="C33" s="29">
        <v>0</v>
      </c>
      <c r="D33" s="29">
        <v>0</v>
      </c>
    </row>
    <row r="34" spans="1:4" ht="18" customHeight="1" thickBot="1">
      <c r="A34" s="14" t="s">
        <v>16</v>
      </c>
      <c r="B34" s="13" t="s">
        <v>33</v>
      </c>
      <c r="C34" s="27">
        <v>112103.81</v>
      </c>
      <c r="D34" s="27">
        <v>297583.66</v>
      </c>
    </row>
    <row r="35" spans="1:4" ht="18" customHeight="1" thickBot="1">
      <c r="A35" s="42"/>
      <c r="B35" s="46" t="s">
        <v>84</v>
      </c>
      <c r="C35" s="45">
        <f>C29+C24</f>
        <v>1339374.3</v>
      </c>
      <c r="D35" s="45">
        <f>D29+D24</f>
        <v>1381072.65</v>
      </c>
    </row>
    <row r="36" spans="1:4" ht="19.5" customHeight="1">
      <c r="A36" s="41"/>
      <c r="B36" s="41"/>
      <c r="C36" s="43"/>
      <c r="D36" s="43"/>
    </row>
    <row r="37" spans="1:4" ht="15" customHeight="1">
      <c r="A37" s="287" t="s">
        <v>362</v>
      </c>
      <c r="B37" s="287"/>
      <c r="C37" s="285"/>
      <c r="D37" s="285"/>
    </row>
    <row r="38" spans="1:4" ht="15" customHeight="1">
      <c r="A38" s="18"/>
      <c r="B38" s="18"/>
      <c r="C38" s="21"/>
      <c r="D38" s="21"/>
    </row>
    <row r="39" spans="1:4" ht="15" customHeight="1">
      <c r="A39" s="284" t="s">
        <v>364</v>
      </c>
      <c r="B39" s="284"/>
      <c r="C39" s="17"/>
      <c r="D39" s="18"/>
    </row>
    <row r="40" spans="1:4" ht="15" customHeight="1">
      <c r="A40" s="15"/>
      <c r="B40" s="16"/>
      <c r="C40" s="17"/>
      <c r="D40" s="18"/>
    </row>
    <row r="41" spans="1:4" ht="15" customHeight="1">
      <c r="A41" s="283" t="s">
        <v>374</v>
      </c>
      <c r="B41" s="283"/>
      <c r="C41" s="286" t="s">
        <v>373</v>
      </c>
      <c r="D41" s="286"/>
    </row>
    <row r="42" spans="1:4" ht="19.5" customHeight="1">
      <c r="A42" s="271"/>
      <c r="B42" s="272" t="s">
        <v>375</v>
      </c>
      <c r="C42" s="273" t="s">
        <v>378</v>
      </c>
      <c r="D42" s="273"/>
    </row>
    <row r="43" spans="1:4" ht="19.5" customHeight="1">
      <c r="A43" s="271"/>
      <c r="B43" s="272" t="s">
        <v>376</v>
      </c>
      <c r="C43" s="273" t="s">
        <v>378</v>
      </c>
      <c r="D43" s="273"/>
    </row>
    <row r="44" spans="1:4" ht="19.5" customHeight="1">
      <c r="A44" s="271"/>
      <c r="B44" s="272" t="s">
        <v>377</v>
      </c>
      <c r="C44" s="273" t="s">
        <v>378</v>
      </c>
      <c r="D44" s="273"/>
    </row>
    <row r="45" spans="1:4" ht="19.5" customHeight="1">
      <c r="A45" s="271"/>
      <c r="B45" s="272" t="s">
        <v>379</v>
      </c>
      <c r="C45" s="273" t="s">
        <v>378</v>
      </c>
      <c r="D45" s="273"/>
    </row>
    <row r="46" spans="1:4" ht="19.5" customHeight="1">
      <c r="A46" s="271"/>
      <c r="B46" s="272" t="s">
        <v>380</v>
      </c>
      <c r="C46" s="273" t="s">
        <v>378</v>
      </c>
      <c r="D46" s="273"/>
    </row>
    <row r="47" spans="1:4" ht="19.5" customHeight="1">
      <c r="A47" s="271"/>
      <c r="B47" s="272" t="s">
        <v>381</v>
      </c>
      <c r="C47" s="273" t="s">
        <v>378</v>
      </c>
      <c r="D47" s="273"/>
    </row>
    <row r="48" spans="1:4" ht="19.5" customHeight="1">
      <c r="A48" s="271"/>
      <c r="B48" s="272" t="s">
        <v>382</v>
      </c>
      <c r="C48" s="273" t="s">
        <v>378</v>
      </c>
      <c r="D48" s="273"/>
    </row>
    <row r="49" spans="1:4" ht="19.5" customHeight="1">
      <c r="A49" s="271"/>
      <c r="B49" s="272" t="s">
        <v>383</v>
      </c>
      <c r="C49" s="273" t="s">
        <v>378</v>
      </c>
      <c r="D49" s="273"/>
    </row>
    <row r="50" spans="1:4" ht="19.5" customHeight="1">
      <c r="A50" s="271"/>
      <c r="B50" s="272" t="s">
        <v>384</v>
      </c>
      <c r="C50" s="273" t="s">
        <v>378</v>
      </c>
      <c r="D50" s="273"/>
    </row>
    <row r="51" spans="1:4" ht="19.5" customHeight="1">
      <c r="A51" s="271"/>
      <c r="B51" s="272" t="s">
        <v>385</v>
      </c>
      <c r="C51" s="273" t="s">
        <v>378</v>
      </c>
      <c r="D51" s="273"/>
    </row>
    <row r="52" spans="1:4" ht="19.5" customHeight="1">
      <c r="A52" s="271"/>
      <c r="B52" s="272" t="s">
        <v>386</v>
      </c>
      <c r="C52" s="273" t="s">
        <v>378</v>
      </c>
      <c r="D52" s="273"/>
    </row>
    <row r="53" spans="1:4" ht="19.5" customHeight="1">
      <c r="A53" s="271"/>
      <c r="B53" s="272" t="s">
        <v>387</v>
      </c>
      <c r="C53" s="273" t="s">
        <v>378</v>
      </c>
      <c r="D53" s="273"/>
    </row>
    <row r="54" spans="1:4" ht="19.5" customHeight="1">
      <c r="A54" s="271"/>
      <c r="B54" s="272" t="s">
        <v>388</v>
      </c>
      <c r="C54" s="273" t="s">
        <v>378</v>
      </c>
      <c r="D54" s="273"/>
    </row>
    <row r="55" spans="1:4" ht="19.5" customHeight="1">
      <c r="A55" s="271"/>
      <c r="B55" s="272"/>
      <c r="C55" s="273"/>
      <c r="D55" s="273"/>
    </row>
    <row r="56" spans="1:4" ht="19.5" customHeight="1">
      <c r="A56" s="271"/>
      <c r="B56" s="272"/>
      <c r="C56" s="273"/>
      <c r="D56" s="273"/>
    </row>
    <row r="57" spans="1:4" ht="19.5" customHeight="1">
      <c r="A57" s="271"/>
      <c r="B57" s="272"/>
      <c r="C57" s="273"/>
      <c r="D57" s="273"/>
    </row>
    <row r="58" spans="1:4" ht="19.5" customHeight="1">
      <c r="A58" s="271"/>
      <c r="B58" s="272"/>
      <c r="C58" s="273"/>
      <c r="D58" s="273"/>
    </row>
    <row r="59" spans="1:4" ht="19.5" customHeight="1">
      <c r="A59" s="271"/>
      <c r="B59" s="272"/>
      <c r="C59" s="273"/>
      <c r="D59" s="273"/>
    </row>
    <row r="60" spans="1:4" ht="19.5" customHeight="1">
      <c r="A60" s="271"/>
      <c r="B60" s="272"/>
      <c r="C60" s="273"/>
      <c r="D60" s="273"/>
    </row>
    <row r="61" spans="1:4" ht="19.5" customHeight="1">
      <c r="A61" s="271"/>
      <c r="B61" s="272"/>
      <c r="C61" s="273"/>
      <c r="D61" s="273"/>
    </row>
    <row r="62" spans="1:4" ht="19.5" customHeight="1">
      <c r="A62" s="271"/>
      <c r="B62" s="272"/>
      <c r="C62" s="273"/>
      <c r="D62" s="273"/>
    </row>
    <row r="63" spans="1:4" ht="19.5" customHeight="1">
      <c r="A63" s="271"/>
      <c r="B63" s="272"/>
      <c r="C63" s="273"/>
      <c r="D63" s="273"/>
    </row>
    <row r="64" spans="1:4" ht="19.5" customHeight="1">
      <c r="A64" s="271"/>
      <c r="B64" s="272"/>
      <c r="C64" s="273"/>
      <c r="D64" s="273"/>
    </row>
  </sheetData>
  <sheetProtection/>
  <mergeCells count="14">
    <mergeCell ref="A41:B41"/>
    <mergeCell ref="A39:B39"/>
    <mergeCell ref="C37:D37"/>
    <mergeCell ref="C41:D41"/>
    <mergeCell ref="A37:B37"/>
    <mergeCell ref="A3:D3"/>
    <mergeCell ref="B5:B6"/>
    <mergeCell ref="B22:B23"/>
    <mergeCell ref="A15:A16"/>
    <mergeCell ref="A32:A33"/>
    <mergeCell ref="A4:D4"/>
    <mergeCell ref="A1:D1"/>
    <mergeCell ref="C5:D5"/>
    <mergeCell ref="C22:D22"/>
  </mergeCells>
  <printOptions/>
  <pageMargins left="0.7086614173228347" right="0.11811023622047245" top="0" bottom="0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50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9.8515625" style="3" customWidth="1"/>
    <col min="2" max="2" width="46.28125" style="3" customWidth="1"/>
    <col min="3" max="3" width="18.8515625" style="3" customWidth="1"/>
    <col min="4" max="4" width="17.421875" style="3" customWidth="1"/>
    <col min="5" max="16384" width="9.140625" style="3" customWidth="1"/>
  </cols>
  <sheetData>
    <row r="3" spans="1:4" ht="15" customHeight="1">
      <c r="A3" s="293" t="s">
        <v>36</v>
      </c>
      <c r="B3" s="293"/>
      <c r="C3" s="293"/>
      <c r="D3" s="293"/>
    </row>
    <row r="4" spans="1:4" ht="15.75">
      <c r="A4" s="293" t="s">
        <v>88</v>
      </c>
      <c r="B4" s="293"/>
      <c r="C4" s="293"/>
      <c r="D4" s="293"/>
    </row>
    <row r="5" spans="1:4" ht="16.5" thickBot="1">
      <c r="A5" s="1"/>
      <c r="B5" s="1"/>
      <c r="C5" s="2"/>
      <c r="D5" s="1"/>
    </row>
    <row r="6" spans="1:4" ht="16.5" customHeight="1" thickBot="1">
      <c r="A6" s="296" t="s">
        <v>6</v>
      </c>
      <c r="B6" s="296" t="s">
        <v>0</v>
      </c>
      <c r="C6" s="298" t="s">
        <v>85</v>
      </c>
      <c r="D6" s="299"/>
    </row>
    <row r="7" spans="1:4" ht="16.5" customHeight="1" thickBot="1">
      <c r="A7" s="297"/>
      <c r="B7" s="297"/>
      <c r="C7" s="47" t="s">
        <v>86</v>
      </c>
      <c r="D7" s="47" t="s">
        <v>87</v>
      </c>
    </row>
    <row r="8" spans="1:4" ht="16.5" customHeight="1" thickBot="1">
      <c r="A8" s="48" t="s">
        <v>1</v>
      </c>
      <c r="B8" s="49" t="s">
        <v>53</v>
      </c>
      <c r="C8" s="50">
        <f>C9+C10+C11</f>
        <v>4449691.99</v>
      </c>
      <c r="D8" s="50">
        <f>D9+D10+D11</f>
        <v>5199733.76</v>
      </c>
    </row>
    <row r="9" spans="1:4" ht="16.5" customHeight="1" thickBot="1">
      <c r="A9" s="51" t="s">
        <v>2</v>
      </c>
      <c r="B9" s="52" t="s">
        <v>213</v>
      </c>
      <c r="C9" s="53">
        <v>4449691.99</v>
      </c>
      <c r="D9" s="53">
        <v>5199733.76</v>
      </c>
    </row>
    <row r="10" spans="1:4" ht="16.5" customHeight="1" thickBot="1">
      <c r="A10" s="51" t="s">
        <v>5</v>
      </c>
      <c r="B10" s="52" t="s">
        <v>325</v>
      </c>
      <c r="C10" s="53">
        <v>0</v>
      </c>
      <c r="D10" s="53">
        <v>0</v>
      </c>
    </row>
    <row r="11" spans="1:4" ht="16.5" customHeight="1" thickBot="1">
      <c r="A11" s="51" t="s">
        <v>54</v>
      </c>
      <c r="B11" s="52" t="s">
        <v>326</v>
      </c>
      <c r="C11" s="53">
        <v>0</v>
      </c>
      <c r="D11" s="53">
        <v>0</v>
      </c>
    </row>
    <row r="12" spans="1:4" ht="16.5" customHeight="1" thickBot="1">
      <c r="A12" s="48" t="s">
        <v>3</v>
      </c>
      <c r="B12" s="49" t="s">
        <v>55</v>
      </c>
      <c r="C12" s="50">
        <f>C13+C14+C15</f>
        <v>4593389.23</v>
      </c>
      <c r="D12" s="50">
        <f>D13+D14+D15</f>
        <v>5461434.77</v>
      </c>
    </row>
    <row r="13" spans="1:4" ht="16.5" customHeight="1" thickBot="1">
      <c r="A13" s="51" t="s">
        <v>2</v>
      </c>
      <c r="B13" s="52" t="s">
        <v>218</v>
      </c>
      <c r="C13" s="53">
        <v>4593389.23</v>
      </c>
      <c r="D13" s="53">
        <v>5461434.77</v>
      </c>
    </row>
    <row r="14" spans="1:4" ht="16.5" customHeight="1" thickBot="1">
      <c r="A14" s="51" t="s">
        <v>5</v>
      </c>
      <c r="B14" s="52" t="s">
        <v>221</v>
      </c>
      <c r="C14" s="54">
        <v>0</v>
      </c>
      <c r="D14" s="54">
        <v>0</v>
      </c>
    </row>
    <row r="15" spans="1:4" ht="16.5" customHeight="1" thickBot="1">
      <c r="A15" s="51" t="s">
        <v>54</v>
      </c>
      <c r="B15" s="52" t="s">
        <v>294</v>
      </c>
      <c r="C15" s="54">
        <v>0</v>
      </c>
      <c r="D15" s="54">
        <v>0</v>
      </c>
    </row>
    <row r="16" spans="1:4" ht="16.5" customHeight="1" thickBot="1">
      <c r="A16" s="47" t="s">
        <v>38</v>
      </c>
      <c r="B16" s="55" t="s">
        <v>59</v>
      </c>
      <c r="C16" s="56">
        <f>C8-C12</f>
        <v>-143697.24000000022</v>
      </c>
      <c r="D16" s="56">
        <f>D8-D12</f>
        <v>-261701.00999999978</v>
      </c>
    </row>
    <row r="17" spans="1:4" ht="16.5" customHeight="1" thickBot="1">
      <c r="A17" s="48" t="s">
        <v>39</v>
      </c>
      <c r="B17" s="49" t="s">
        <v>60</v>
      </c>
      <c r="C17" s="54">
        <v>0</v>
      </c>
      <c r="D17" s="54">
        <v>0</v>
      </c>
    </row>
    <row r="18" spans="1:4" ht="16.5" customHeight="1" thickBot="1">
      <c r="A18" s="48" t="s">
        <v>4</v>
      </c>
      <c r="B18" s="49" t="s">
        <v>61</v>
      </c>
      <c r="C18" s="54">
        <v>0</v>
      </c>
      <c r="D18" s="54">
        <v>0</v>
      </c>
    </row>
    <row r="19" spans="1:4" ht="16.5" customHeight="1" thickBot="1">
      <c r="A19" s="47" t="s">
        <v>64</v>
      </c>
      <c r="B19" s="55" t="s">
        <v>62</v>
      </c>
      <c r="C19" s="56">
        <f>C17-C18</f>
        <v>0</v>
      </c>
      <c r="D19" s="56">
        <f>D17-D18</f>
        <v>0</v>
      </c>
    </row>
    <row r="20" spans="1:4" ht="16.5" customHeight="1" thickBot="1">
      <c r="A20" s="48" t="s">
        <v>65</v>
      </c>
      <c r="B20" s="49" t="s">
        <v>66</v>
      </c>
      <c r="C20" s="54">
        <v>0</v>
      </c>
      <c r="D20" s="54">
        <v>0</v>
      </c>
    </row>
    <row r="21" spans="1:4" ht="16.5" customHeight="1" thickBot="1">
      <c r="A21" s="47" t="s">
        <v>67</v>
      </c>
      <c r="B21" s="55" t="s">
        <v>68</v>
      </c>
      <c r="C21" s="56">
        <f>C16+C19-C20</f>
        <v>-143697.24000000022</v>
      </c>
      <c r="D21" s="56">
        <f>D16+D19-D20</f>
        <v>-261701.00999999978</v>
      </c>
    </row>
    <row r="22" spans="1:4" ht="16.5" customHeight="1" thickBot="1">
      <c r="A22" s="289" t="s">
        <v>2</v>
      </c>
      <c r="B22" s="49" t="s">
        <v>69</v>
      </c>
      <c r="C22" s="34">
        <v>67087.62</v>
      </c>
      <c r="D22" s="34">
        <v>58560.35</v>
      </c>
    </row>
    <row r="23" spans="1:4" ht="16.5" customHeight="1" thickBot="1">
      <c r="A23" s="290"/>
      <c r="B23" s="57" t="s">
        <v>43</v>
      </c>
      <c r="C23" s="54">
        <v>0</v>
      </c>
      <c r="D23" s="54">
        <v>0</v>
      </c>
    </row>
    <row r="24" spans="1:4" ht="16.5" customHeight="1" thickBot="1">
      <c r="A24" s="289" t="s">
        <v>70</v>
      </c>
      <c r="B24" s="49" t="s">
        <v>71</v>
      </c>
      <c r="C24" s="50">
        <v>3291.12</v>
      </c>
      <c r="D24" s="50">
        <v>25.23</v>
      </c>
    </row>
    <row r="25" spans="1:4" ht="16.5" customHeight="1" thickBot="1">
      <c r="A25" s="290"/>
      <c r="B25" s="57" t="s">
        <v>43</v>
      </c>
      <c r="C25" s="53">
        <v>0</v>
      </c>
      <c r="D25" s="53">
        <v>0</v>
      </c>
    </row>
    <row r="26" spans="1:4" ht="16.5" customHeight="1" thickBot="1">
      <c r="A26" s="48" t="s">
        <v>63</v>
      </c>
      <c r="B26" s="49" t="s">
        <v>72</v>
      </c>
      <c r="C26" s="50">
        <v>1023.42</v>
      </c>
      <c r="D26" s="50">
        <v>905.67</v>
      </c>
    </row>
    <row r="27" spans="1:4" ht="16.5" customHeight="1" thickBot="1">
      <c r="A27" s="48" t="s">
        <v>73</v>
      </c>
      <c r="B27" s="49" t="s">
        <v>74</v>
      </c>
      <c r="C27" s="50">
        <v>48.9</v>
      </c>
      <c r="D27" s="50">
        <v>0.69</v>
      </c>
    </row>
    <row r="28" spans="1:4" ht="16.5" customHeight="1" thickBot="1">
      <c r="A28" s="47" t="s">
        <v>75</v>
      </c>
      <c r="B28" s="58" t="s">
        <v>76</v>
      </c>
      <c r="C28" s="59">
        <f>C21+C22-C24+C26-C27</f>
        <v>-78926.22000000022</v>
      </c>
      <c r="D28" s="59">
        <f>D21+D22-D24+D26-D27</f>
        <v>-202260.90999999977</v>
      </c>
    </row>
    <row r="29" spans="1:4" ht="16.5" customHeight="1" thickBot="1">
      <c r="A29" s="48" t="s">
        <v>77</v>
      </c>
      <c r="B29" s="52" t="s">
        <v>79</v>
      </c>
      <c r="C29" s="53">
        <v>8</v>
      </c>
      <c r="D29" s="53">
        <v>0</v>
      </c>
    </row>
    <row r="30" spans="1:4" ht="16.5" customHeight="1" thickBot="1">
      <c r="A30" s="47" t="s">
        <v>78</v>
      </c>
      <c r="B30" s="55" t="s">
        <v>80</v>
      </c>
      <c r="C30" s="59">
        <f>C28-C29</f>
        <v>-78934.22000000022</v>
      </c>
      <c r="D30" s="59">
        <f>D28-D29</f>
        <v>-202260.90999999977</v>
      </c>
    </row>
    <row r="31" spans="1:4" ht="15" customHeight="1">
      <c r="A31" s="295"/>
      <c r="B31" s="295"/>
      <c r="C31" s="294"/>
      <c r="D31" s="294"/>
    </row>
    <row r="32" spans="1:4" ht="15" customHeight="1">
      <c r="A32" s="291" t="s">
        <v>361</v>
      </c>
      <c r="B32" s="291"/>
      <c r="C32" s="292"/>
      <c r="D32" s="292"/>
    </row>
    <row r="33" spans="1:4" ht="15" customHeight="1">
      <c r="A33" s="22"/>
      <c r="B33" s="22"/>
      <c r="C33" s="19"/>
      <c r="D33" s="20"/>
    </row>
    <row r="34" spans="1:4" ht="15">
      <c r="A34" s="284" t="s">
        <v>364</v>
      </c>
      <c r="B34" s="284"/>
      <c r="C34" s="21"/>
      <c r="D34" s="21"/>
    </row>
    <row r="35" spans="1:4" ht="15">
      <c r="A35" s="21"/>
      <c r="B35" s="16"/>
      <c r="C35" s="21"/>
      <c r="D35" s="21"/>
    </row>
    <row r="36" spans="1:4" ht="15">
      <c r="A36" s="283" t="s">
        <v>34</v>
      </c>
      <c r="B36" s="283"/>
      <c r="C36" s="21" t="s">
        <v>389</v>
      </c>
      <c r="D36" s="21"/>
    </row>
    <row r="37" spans="1:4" ht="15">
      <c r="A37" s="21"/>
      <c r="B37" s="16"/>
      <c r="C37" s="21"/>
      <c r="D37" s="21"/>
    </row>
    <row r="38" spans="1:4" ht="15">
      <c r="A38" s="21"/>
      <c r="B38" s="272" t="s">
        <v>375</v>
      </c>
      <c r="C38" s="273" t="s">
        <v>378</v>
      </c>
      <c r="D38" s="273"/>
    </row>
    <row r="39" spans="2:4" ht="15">
      <c r="B39" s="272" t="s">
        <v>376</v>
      </c>
      <c r="C39" s="273" t="s">
        <v>378</v>
      </c>
      <c r="D39" s="273"/>
    </row>
    <row r="40" spans="1:4" ht="15">
      <c r="A40" s="21"/>
      <c r="B40" s="272" t="s">
        <v>377</v>
      </c>
      <c r="C40" s="273" t="s">
        <v>378</v>
      </c>
      <c r="D40" s="273"/>
    </row>
    <row r="41" spans="2:4" ht="15">
      <c r="B41" s="272" t="s">
        <v>379</v>
      </c>
      <c r="C41" s="273" t="s">
        <v>378</v>
      </c>
      <c r="D41" s="273"/>
    </row>
    <row r="42" spans="2:4" ht="15">
      <c r="B42" s="272" t="s">
        <v>380</v>
      </c>
      <c r="C42" s="273" t="s">
        <v>378</v>
      </c>
      <c r="D42" s="273"/>
    </row>
    <row r="43" spans="2:4" ht="15">
      <c r="B43" s="272" t="s">
        <v>381</v>
      </c>
      <c r="C43" s="273" t="s">
        <v>378</v>
      </c>
      <c r="D43" s="273"/>
    </row>
    <row r="44" spans="2:4" ht="15">
      <c r="B44" s="272" t="s">
        <v>382</v>
      </c>
      <c r="C44" s="273" t="s">
        <v>378</v>
      </c>
      <c r="D44" s="273"/>
    </row>
    <row r="45" spans="2:4" ht="15">
      <c r="B45" s="272" t="s">
        <v>397</v>
      </c>
      <c r="C45" s="273" t="s">
        <v>378</v>
      </c>
      <c r="D45" s="273"/>
    </row>
    <row r="46" spans="2:4" ht="15">
      <c r="B46" s="272" t="s">
        <v>384</v>
      </c>
      <c r="C46" s="273" t="s">
        <v>378</v>
      </c>
      <c r="D46" s="273"/>
    </row>
    <row r="47" spans="2:4" ht="15">
      <c r="B47" s="272" t="s">
        <v>385</v>
      </c>
      <c r="C47" s="273" t="s">
        <v>378</v>
      </c>
      <c r="D47" s="273"/>
    </row>
    <row r="48" spans="2:4" ht="15">
      <c r="B48" s="272" t="s">
        <v>386</v>
      </c>
      <c r="C48" s="273" t="s">
        <v>378</v>
      </c>
      <c r="D48" s="273"/>
    </row>
    <row r="49" spans="2:4" ht="15">
      <c r="B49" s="272" t="s">
        <v>387</v>
      </c>
      <c r="C49" s="273" t="s">
        <v>378</v>
      </c>
      <c r="D49" s="273"/>
    </row>
    <row r="50" spans="2:4" ht="15">
      <c r="B50" s="272" t="s">
        <v>388</v>
      </c>
      <c r="C50" s="273" t="s">
        <v>378</v>
      </c>
      <c r="D50" s="273"/>
    </row>
  </sheetData>
  <sheetProtection/>
  <mergeCells count="13">
    <mergeCell ref="A36:B36"/>
    <mergeCell ref="C31:D31"/>
    <mergeCell ref="A31:B31"/>
    <mergeCell ref="B6:B7"/>
    <mergeCell ref="A6:A7"/>
    <mergeCell ref="C6:D6"/>
    <mergeCell ref="A22:A23"/>
    <mergeCell ref="A24:A25"/>
    <mergeCell ref="A32:B32"/>
    <mergeCell ref="C32:D32"/>
    <mergeCell ref="A3:D3"/>
    <mergeCell ref="A4:D4"/>
    <mergeCell ref="A34:B34"/>
  </mergeCells>
  <printOptions/>
  <pageMargins left="0.7086614173228347" right="0.11811023622047245" top="0" bottom="0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6"/>
  <sheetViews>
    <sheetView zoomScalePageLayoutView="0" workbookViewId="0" topLeftCell="A1">
      <selection activeCell="B264" sqref="B264"/>
    </sheetView>
  </sheetViews>
  <sheetFormatPr defaultColWidth="9.140625" defaultRowHeight="15"/>
  <cols>
    <col min="1" max="1" width="4.00390625" style="60" bestFit="1" customWidth="1"/>
    <col min="2" max="2" width="27.421875" style="60" customWidth="1"/>
    <col min="3" max="3" width="11.7109375" style="60" customWidth="1"/>
    <col min="4" max="4" width="11.00390625" style="60" customWidth="1"/>
    <col min="5" max="5" width="10.28125" style="60" customWidth="1"/>
    <col min="6" max="6" width="10.57421875" style="60" customWidth="1"/>
    <col min="7" max="8" width="10.140625" style="60" customWidth="1"/>
    <col min="9" max="9" width="11.140625" style="60" customWidth="1"/>
    <col min="10" max="16384" width="9.140625" style="60" customWidth="1"/>
  </cols>
  <sheetData>
    <row r="1" spans="1:9" ht="15.75">
      <c r="A1" s="321" t="s">
        <v>182</v>
      </c>
      <c r="B1" s="321"/>
      <c r="C1" s="321"/>
      <c r="D1" s="321"/>
      <c r="E1" s="321"/>
      <c r="F1" s="321"/>
      <c r="G1" s="321"/>
      <c r="H1" s="321"/>
      <c r="I1" s="321"/>
    </row>
    <row r="2" ht="15" customHeight="1"/>
    <row r="3" ht="15" customHeight="1"/>
    <row r="4" spans="1:9" s="61" customFormat="1" ht="30" customHeight="1">
      <c r="A4" s="324" t="s">
        <v>138</v>
      </c>
      <c r="B4" s="324"/>
      <c r="C4" s="324"/>
      <c r="D4" s="324"/>
      <c r="E4" s="324"/>
      <c r="F4" s="324"/>
      <c r="G4" s="324"/>
      <c r="H4" s="324"/>
      <c r="I4" s="324"/>
    </row>
    <row r="5" ht="15" customHeight="1"/>
    <row r="6" spans="1:19" ht="39.75" customHeight="1">
      <c r="A6" s="323" t="s">
        <v>89</v>
      </c>
      <c r="B6" s="323" t="s">
        <v>90</v>
      </c>
      <c r="C6" s="323" t="s">
        <v>183</v>
      </c>
      <c r="D6" s="323"/>
      <c r="E6" s="325" t="s">
        <v>184</v>
      </c>
      <c r="F6" s="326"/>
      <c r="G6" s="119"/>
      <c r="H6" s="119"/>
      <c r="I6" s="119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38.25">
      <c r="A7" s="323"/>
      <c r="B7" s="323"/>
      <c r="C7" s="110" t="s">
        <v>91</v>
      </c>
      <c r="D7" s="110" t="s">
        <v>92</v>
      </c>
      <c r="E7" s="118" t="s">
        <v>91</v>
      </c>
      <c r="F7" s="118" t="s">
        <v>92</v>
      </c>
      <c r="G7" s="120"/>
      <c r="H7" s="120"/>
      <c r="I7" s="120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15" customHeight="1">
      <c r="A8" s="64">
        <v>1</v>
      </c>
      <c r="B8" s="72" t="s">
        <v>93</v>
      </c>
      <c r="C8" s="75"/>
      <c r="D8" s="75"/>
      <c r="E8" s="75"/>
      <c r="F8" s="75"/>
      <c r="G8" s="121"/>
      <c r="H8" s="121"/>
      <c r="I8" s="12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15" customHeight="1">
      <c r="A9" s="64">
        <v>2</v>
      </c>
      <c r="B9" s="72" t="s">
        <v>94</v>
      </c>
      <c r="C9" s="75"/>
      <c r="D9" s="75"/>
      <c r="E9" s="75"/>
      <c r="F9" s="75"/>
      <c r="G9" s="121"/>
      <c r="H9" s="121"/>
      <c r="I9" s="12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ht="15" customHeight="1">
      <c r="A10" s="64">
        <v>3</v>
      </c>
      <c r="B10" s="72" t="s">
        <v>95</v>
      </c>
      <c r="C10" s="75"/>
      <c r="D10" s="75"/>
      <c r="E10" s="75"/>
      <c r="F10" s="75"/>
      <c r="G10" s="121"/>
      <c r="H10" s="121"/>
      <c r="I10" s="12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9" ht="30" customHeight="1">
      <c r="A11" s="66">
        <v>4</v>
      </c>
      <c r="B11" s="72" t="s">
        <v>96</v>
      </c>
      <c r="C11" s="76"/>
      <c r="D11" s="76"/>
      <c r="E11" s="108"/>
      <c r="F11" s="108"/>
      <c r="G11" s="122"/>
      <c r="H11" s="122"/>
      <c r="I11" s="121"/>
    </row>
    <row r="12" spans="1:9" ht="30" customHeight="1">
      <c r="A12" s="66">
        <v>5</v>
      </c>
      <c r="B12" s="72" t="s">
        <v>97</v>
      </c>
      <c r="C12" s="76"/>
      <c r="D12" s="76"/>
      <c r="E12" s="108"/>
      <c r="F12" s="108"/>
      <c r="G12" s="122"/>
      <c r="H12" s="122"/>
      <c r="I12" s="121"/>
    </row>
    <row r="13" spans="1:9" ht="15" customHeight="1">
      <c r="A13" s="66">
        <v>6</v>
      </c>
      <c r="B13" s="73" t="s">
        <v>98</v>
      </c>
      <c r="C13" s="76"/>
      <c r="D13" s="76"/>
      <c r="E13" s="108"/>
      <c r="F13" s="108"/>
      <c r="G13" s="122"/>
      <c r="H13" s="122"/>
      <c r="I13" s="121"/>
    </row>
    <row r="14" spans="1:9" ht="15" customHeight="1">
      <c r="A14" s="69">
        <v>7</v>
      </c>
      <c r="B14" s="74" t="s">
        <v>99</v>
      </c>
      <c r="C14" s="77">
        <f aca="true" t="shared" si="0" ref="C14:F15">SUM(C8:C13)</f>
        <v>0</v>
      </c>
      <c r="D14" s="77">
        <f t="shared" si="0"/>
        <v>0</v>
      </c>
      <c r="E14" s="106">
        <f t="shared" si="0"/>
        <v>0</v>
      </c>
      <c r="F14" s="106">
        <f t="shared" si="0"/>
        <v>0</v>
      </c>
      <c r="G14" s="123"/>
      <c r="H14" s="123"/>
      <c r="I14" s="123"/>
    </row>
    <row r="15" spans="1:9" ht="30" customHeight="1">
      <c r="A15" s="66">
        <v>8</v>
      </c>
      <c r="B15" s="72" t="s">
        <v>100</v>
      </c>
      <c r="C15" s="265">
        <f t="shared" si="0"/>
        <v>0</v>
      </c>
      <c r="D15" s="265">
        <f t="shared" si="0"/>
        <v>0</v>
      </c>
      <c r="E15" s="265">
        <f t="shared" si="0"/>
        <v>0</v>
      </c>
      <c r="F15" s="265">
        <f t="shared" si="0"/>
        <v>0</v>
      </c>
      <c r="G15" s="122"/>
      <c r="H15" s="122"/>
      <c r="I15" s="121"/>
    </row>
    <row r="17" spans="1:9" s="61" customFormat="1" ht="60" customHeight="1">
      <c r="A17" s="324" t="s">
        <v>177</v>
      </c>
      <c r="B17" s="324"/>
      <c r="C17" s="324"/>
      <c r="D17" s="324"/>
      <c r="E17" s="324"/>
      <c r="F17" s="324"/>
      <c r="G17" s="324"/>
      <c r="H17" s="324"/>
      <c r="I17" s="324"/>
    </row>
    <row r="19" spans="1:4" ht="12.75">
      <c r="A19" s="301" t="s">
        <v>89</v>
      </c>
      <c r="B19" s="301" t="s">
        <v>101</v>
      </c>
      <c r="C19" s="301" t="s">
        <v>102</v>
      </c>
      <c r="D19" s="301"/>
    </row>
    <row r="20" spans="1:4" ht="25.5">
      <c r="A20" s="301"/>
      <c r="B20" s="301"/>
      <c r="C20" s="71" t="s">
        <v>110</v>
      </c>
      <c r="D20" s="71" t="s">
        <v>111</v>
      </c>
    </row>
    <row r="21" spans="1:4" ht="15" customHeight="1">
      <c r="A21" s="117">
        <v>1</v>
      </c>
      <c r="B21" s="68" t="s">
        <v>103</v>
      </c>
      <c r="C21" s="97"/>
      <c r="D21" s="97"/>
    </row>
    <row r="22" spans="1:4" ht="15" customHeight="1">
      <c r="A22" s="117">
        <v>2</v>
      </c>
      <c r="B22" s="68" t="s">
        <v>104</v>
      </c>
      <c r="C22" s="97"/>
      <c r="D22" s="97"/>
    </row>
    <row r="23" spans="1:4" ht="15" customHeight="1">
      <c r="A23" s="117">
        <v>3</v>
      </c>
      <c r="B23" s="68" t="s">
        <v>105</v>
      </c>
      <c r="C23" s="97"/>
      <c r="D23" s="97"/>
    </row>
    <row r="24" spans="1:4" ht="15" customHeight="1">
      <c r="A24" s="117">
        <v>4</v>
      </c>
      <c r="B24" s="68" t="s">
        <v>106</v>
      </c>
      <c r="C24" s="97"/>
      <c r="D24" s="97"/>
    </row>
    <row r="25" spans="1:4" ht="15" customHeight="1">
      <c r="A25" s="117">
        <v>5</v>
      </c>
      <c r="B25" s="68" t="s">
        <v>107</v>
      </c>
      <c r="C25" s="97"/>
      <c r="D25" s="97"/>
    </row>
    <row r="26" spans="1:4" ht="15" customHeight="1">
      <c r="A26" s="117">
        <v>6</v>
      </c>
      <c r="B26" s="68" t="s">
        <v>108</v>
      </c>
      <c r="C26" s="97"/>
      <c r="D26" s="97"/>
    </row>
    <row r="27" spans="1:4" ht="51">
      <c r="A27" s="117">
        <v>7</v>
      </c>
      <c r="B27" s="65" t="s">
        <v>109</v>
      </c>
      <c r="C27" s="97"/>
      <c r="D27" s="97"/>
    </row>
    <row r="28" spans="1:4" ht="12.75">
      <c r="A28" s="135">
        <v>8</v>
      </c>
      <c r="B28" s="136" t="s">
        <v>200</v>
      </c>
      <c r="C28" s="137">
        <f>SUM(C21:C27)</f>
        <v>0</v>
      </c>
      <c r="D28" s="137">
        <f>SUM(D21:D27)</f>
        <v>0</v>
      </c>
    </row>
    <row r="29" spans="1:4" ht="12.75">
      <c r="A29" s="86"/>
      <c r="B29" s="87"/>
      <c r="C29" s="88"/>
      <c r="D29" s="88"/>
    </row>
    <row r="30" spans="1:9" ht="15" customHeight="1">
      <c r="A30" s="324" t="s">
        <v>144</v>
      </c>
      <c r="B30" s="324"/>
      <c r="C30" s="324"/>
      <c r="D30" s="324"/>
      <c r="E30" s="324"/>
      <c r="F30" s="324"/>
      <c r="G30" s="324"/>
      <c r="H30" s="324"/>
      <c r="I30" s="324"/>
    </row>
    <row r="31" spans="1:9" ht="15" customHeight="1">
      <c r="A31" s="85"/>
      <c r="B31" s="85"/>
      <c r="C31" s="85"/>
      <c r="D31" s="85"/>
      <c r="E31" s="85"/>
      <c r="F31" s="85"/>
      <c r="G31" s="85"/>
      <c r="H31" s="85"/>
      <c r="I31" s="85"/>
    </row>
    <row r="32" spans="1:9" ht="15" customHeight="1">
      <c r="A32" s="240" t="s">
        <v>327</v>
      </c>
      <c r="B32" s="240" t="s">
        <v>328</v>
      </c>
      <c r="C32" s="240"/>
      <c r="D32" s="240"/>
      <c r="E32" s="240"/>
      <c r="F32" s="240"/>
      <c r="G32" s="240"/>
      <c r="H32" s="240"/>
      <c r="I32" s="240"/>
    </row>
    <row r="33" spans="1:5" ht="15" customHeight="1">
      <c r="A33" s="322" t="s">
        <v>185</v>
      </c>
      <c r="B33" s="322"/>
      <c r="C33" s="322"/>
      <c r="D33" s="322"/>
      <c r="E33" s="322"/>
    </row>
    <row r="34" spans="1:9" ht="63.75">
      <c r="A34" s="92" t="s">
        <v>89</v>
      </c>
      <c r="B34" s="92" t="s">
        <v>0</v>
      </c>
      <c r="C34" s="93" t="s">
        <v>296</v>
      </c>
      <c r="D34" s="93" t="s">
        <v>145</v>
      </c>
      <c r="E34" s="315" t="s">
        <v>146</v>
      </c>
      <c r="F34" s="315"/>
      <c r="G34" s="315" t="s">
        <v>147</v>
      </c>
      <c r="H34" s="315"/>
      <c r="I34" s="61"/>
    </row>
    <row r="35" spans="1:8" ht="12.75">
      <c r="A35" s="89">
        <v>1</v>
      </c>
      <c r="B35" s="90" t="s">
        <v>148</v>
      </c>
      <c r="C35" s="97">
        <v>343124.05</v>
      </c>
      <c r="D35" s="97">
        <v>68704.11</v>
      </c>
      <c r="E35" s="313">
        <v>0</v>
      </c>
      <c r="F35" s="313"/>
      <c r="G35" s="313">
        <f>C35+D35</f>
        <v>411828.16</v>
      </c>
      <c r="H35" s="313"/>
    </row>
    <row r="36" spans="1:8" ht="12.75">
      <c r="A36" s="89">
        <v>2</v>
      </c>
      <c r="B36" s="90" t="s">
        <v>149</v>
      </c>
      <c r="C36" s="97"/>
      <c r="D36" s="97"/>
      <c r="E36" s="313">
        <v>0</v>
      </c>
      <c r="F36" s="313"/>
      <c r="G36" s="313">
        <f aca="true" t="shared" si="1" ref="G36:G42">C36+D36</f>
        <v>0</v>
      </c>
      <c r="H36" s="313"/>
    </row>
    <row r="37" spans="1:8" ht="30" customHeight="1">
      <c r="A37" s="89">
        <v>3</v>
      </c>
      <c r="B37" s="90" t="s">
        <v>150</v>
      </c>
      <c r="C37" s="97"/>
      <c r="D37" s="97"/>
      <c r="E37" s="313">
        <v>0</v>
      </c>
      <c r="F37" s="313"/>
      <c r="G37" s="313">
        <f t="shared" si="1"/>
        <v>0</v>
      </c>
      <c r="H37" s="313"/>
    </row>
    <row r="38" spans="1:8" ht="12.75">
      <c r="A38" s="89">
        <v>4</v>
      </c>
      <c r="B38" s="90" t="s">
        <v>155</v>
      </c>
      <c r="C38" s="97"/>
      <c r="D38" s="97"/>
      <c r="E38" s="313">
        <v>0</v>
      </c>
      <c r="F38" s="313"/>
      <c r="G38" s="313">
        <f t="shared" si="1"/>
        <v>0</v>
      </c>
      <c r="H38" s="313"/>
    </row>
    <row r="39" spans="1:8" ht="12.75">
      <c r="A39" s="89">
        <v>5</v>
      </c>
      <c r="B39" s="90" t="s">
        <v>151</v>
      </c>
      <c r="C39" s="97"/>
      <c r="D39" s="97"/>
      <c r="E39" s="313">
        <v>0</v>
      </c>
      <c r="F39" s="313"/>
      <c r="G39" s="313">
        <f t="shared" si="1"/>
        <v>0</v>
      </c>
      <c r="H39" s="313"/>
    </row>
    <row r="40" spans="1:8" ht="12.75">
      <c r="A40" s="89">
        <v>6</v>
      </c>
      <c r="B40" s="90" t="s">
        <v>152</v>
      </c>
      <c r="C40" s="97">
        <v>441357.96</v>
      </c>
      <c r="D40" s="97">
        <v>9180.5</v>
      </c>
      <c r="E40" s="313">
        <v>0</v>
      </c>
      <c r="F40" s="313"/>
      <c r="G40" s="313">
        <f t="shared" si="1"/>
        <v>450538.46</v>
      </c>
      <c r="H40" s="313"/>
    </row>
    <row r="41" spans="1:8" ht="30" customHeight="1">
      <c r="A41" s="89">
        <v>7</v>
      </c>
      <c r="B41" s="90" t="s">
        <v>153</v>
      </c>
      <c r="C41" s="97">
        <v>132957.94</v>
      </c>
      <c r="D41" s="97">
        <v>3628.5</v>
      </c>
      <c r="E41" s="313">
        <v>0</v>
      </c>
      <c r="F41" s="313"/>
      <c r="G41" s="313">
        <f t="shared" si="1"/>
        <v>136586.44</v>
      </c>
      <c r="H41" s="313"/>
    </row>
    <row r="42" spans="1:8" ht="12.75">
      <c r="A42" s="89">
        <v>8</v>
      </c>
      <c r="B42" s="90" t="s">
        <v>154</v>
      </c>
      <c r="C42" s="97">
        <v>330001.6</v>
      </c>
      <c r="D42" s="97">
        <v>12882.15</v>
      </c>
      <c r="E42" s="313">
        <v>0</v>
      </c>
      <c r="F42" s="313"/>
      <c r="G42" s="313">
        <f t="shared" si="1"/>
        <v>342883.75</v>
      </c>
      <c r="H42" s="313"/>
    </row>
    <row r="43" spans="1:8" ht="12.75">
      <c r="A43" s="95">
        <v>9</v>
      </c>
      <c r="B43" s="96" t="s">
        <v>99</v>
      </c>
      <c r="C43" s="98">
        <f>SUM(C35:C42)</f>
        <v>1247441.5499999998</v>
      </c>
      <c r="D43" s="98">
        <f>SUM(D35:D42)</f>
        <v>94395.26</v>
      </c>
      <c r="E43" s="314">
        <f>SUM(E35:E42)</f>
        <v>0</v>
      </c>
      <c r="F43" s="314"/>
      <c r="G43" s="314">
        <f>SUM(G35:G42)</f>
        <v>1341836.81</v>
      </c>
      <c r="H43" s="314"/>
    </row>
    <row r="44" ht="15" customHeight="1"/>
    <row r="45" spans="1:5" ht="15" customHeight="1">
      <c r="A45" s="322" t="s">
        <v>186</v>
      </c>
      <c r="B45" s="322"/>
      <c r="C45" s="322"/>
      <c r="D45" s="322"/>
      <c r="E45" s="322"/>
    </row>
    <row r="46" spans="1:9" ht="63.75">
      <c r="A46" s="105" t="s">
        <v>89</v>
      </c>
      <c r="B46" s="105" t="s">
        <v>0</v>
      </c>
      <c r="C46" s="207" t="s">
        <v>295</v>
      </c>
      <c r="D46" s="107" t="s">
        <v>145</v>
      </c>
      <c r="E46" s="315" t="s">
        <v>146</v>
      </c>
      <c r="F46" s="315"/>
      <c r="G46" s="315" t="s">
        <v>147</v>
      </c>
      <c r="H46" s="315"/>
      <c r="I46" s="61"/>
    </row>
    <row r="47" spans="1:8" ht="12.75">
      <c r="A47" s="109">
        <v>1</v>
      </c>
      <c r="B47" s="111" t="s">
        <v>148</v>
      </c>
      <c r="C47" s="97">
        <v>411828.16</v>
      </c>
      <c r="D47" s="97"/>
      <c r="E47" s="313"/>
      <c r="F47" s="313"/>
      <c r="G47" s="313">
        <f>C47+D47-E47</f>
        <v>411828.16</v>
      </c>
      <c r="H47" s="313"/>
    </row>
    <row r="48" spans="1:8" ht="12.75">
      <c r="A48" s="109">
        <v>2</v>
      </c>
      <c r="B48" s="111" t="s">
        <v>149</v>
      </c>
      <c r="C48" s="97"/>
      <c r="D48" s="97"/>
      <c r="E48" s="313"/>
      <c r="F48" s="313"/>
      <c r="G48" s="313">
        <f aca="true" t="shared" si="2" ref="G48:G55">C48+D48-E48</f>
        <v>0</v>
      </c>
      <c r="H48" s="313"/>
    </row>
    <row r="49" spans="1:8" ht="30" customHeight="1">
      <c r="A49" s="109">
        <v>3</v>
      </c>
      <c r="B49" s="111" t="s">
        <v>150</v>
      </c>
      <c r="C49" s="97"/>
      <c r="D49" s="97"/>
      <c r="E49" s="313"/>
      <c r="F49" s="313"/>
      <c r="G49" s="313">
        <f t="shared" si="2"/>
        <v>0</v>
      </c>
      <c r="H49" s="313"/>
    </row>
    <row r="50" spans="1:8" ht="12.75">
      <c r="A50" s="109">
        <v>4</v>
      </c>
      <c r="B50" s="111" t="s">
        <v>155</v>
      </c>
      <c r="C50" s="97"/>
      <c r="D50" s="97"/>
      <c r="E50" s="313"/>
      <c r="F50" s="313"/>
      <c r="G50" s="313">
        <f t="shared" si="2"/>
        <v>0</v>
      </c>
      <c r="H50" s="313"/>
    </row>
    <row r="51" spans="1:8" ht="12.75">
      <c r="A51" s="109">
        <v>5</v>
      </c>
      <c r="B51" s="111" t="s">
        <v>151</v>
      </c>
      <c r="C51" s="97"/>
      <c r="D51" s="97"/>
      <c r="E51" s="313"/>
      <c r="F51" s="313"/>
      <c r="G51" s="313">
        <f t="shared" si="2"/>
        <v>0</v>
      </c>
      <c r="H51" s="313"/>
    </row>
    <row r="52" spans="1:8" ht="12.75">
      <c r="A52" s="109">
        <v>6</v>
      </c>
      <c r="B52" s="111" t="s">
        <v>152</v>
      </c>
      <c r="C52" s="97">
        <v>450538.46</v>
      </c>
      <c r="D52" s="97"/>
      <c r="E52" s="313"/>
      <c r="F52" s="313"/>
      <c r="G52" s="313">
        <f t="shared" si="2"/>
        <v>450538.46</v>
      </c>
      <c r="H52" s="313"/>
    </row>
    <row r="53" spans="1:8" ht="30" customHeight="1">
      <c r="A53" s="109">
        <v>7</v>
      </c>
      <c r="B53" s="111" t="s">
        <v>153</v>
      </c>
      <c r="C53" s="97">
        <v>136586.44</v>
      </c>
      <c r="D53" s="97">
        <v>22891.6</v>
      </c>
      <c r="E53" s="313"/>
      <c r="F53" s="313"/>
      <c r="G53" s="313">
        <f t="shared" si="2"/>
        <v>159478.04</v>
      </c>
      <c r="H53" s="313"/>
    </row>
    <row r="54" spans="1:8" ht="12.75">
      <c r="A54" s="109">
        <v>8</v>
      </c>
      <c r="B54" s="111" t="s">
        <v>154</v>
      </c>
      <c r="C54" s="97">
        <v>342883.75</v>
      </c>
      <c r="D54" s="97">
        <v>3567</v>
      </c>
      <c r="E54" s="313"/>
      <c r="F54" s="313"/>
      <c r="G54" s="313">
        <f t="shared" si="2"/>
        <v>346450.75</v>
      </c>
      <c r="H54" s="313"/>
    </row>
    <row r="55" spans="1:8" ht="12.75">
      <c r="A55" s="112">
        <v>9</v>
      </c>
      <c r="B55" s="96" t="s">
        <v>99</v>
      </c>
      <c r="C55" s="98">
        <f>SUM(C47:C54)</f>
        <v>1341836.81</v>
      </c>
      <c r="D55" s="98">
        <f>SUM(D47:D54)</f>
        <v>26458.6</v>
      </c>
      <c r="E55" s="314"/>
      <c r="F55" s="314"/>
      <c r="G55" s="313">
        <f t="shared" si="2"/>
        <v>1368295.4100000001</v>
      </c>
      <c r="H55" s="313"/>
    </row>
    <row r="56" spans="1:8" ht="12.75">
      <c r="A56" s="124"/>
      <c r="B56" s="125"/>
      <c r="C56" s="126"/>
      <c r="D56" s="126"/>
      <c r="E56" s="127"/>
      <c r="F56" s="127"/>
      <c r="G56" s="127"/>
      <c r="H56" s="127"/>
    </row>
    <row r="57" spans="1:5" ht="15" customHeight="1">
      <c r="A57" s="316" t="s">
        <v>188</v>
      </c>
      <c r="B57" s="316"/>
      <c r="C57" s="316"/>
      <c r="D57" s="316"/>
      <c r="E57" s="316"/>
    </row>
    <row r="58" spans="1:9" ht="89.25">
      <c r="A58" s="92" t="s">
        <v>89</v>
      </c>
      <c r="B58" s="92" t="s">
        <v>0</v>
      </c>
      <c r="C58" s="207" t="s">
        <v>297</v>
      </c>
      <c r="D58" s="93" t="s">
        <v>156</v>
      </c>
      <c r="E58" s="315" t="s">
        <v>157</v>
      </c>
      <c r="F58" s="315"/>
      <c r="G58" s="315" t="s">
        <v>147</v>
      </c>
      <c r="H58" s="315"/>
      <c r="I58" s="61"/>
    </row>
    <row r="59" spans="1:8" ht="12.75">
      <c r="A59" s="89">
        <v>1</v>
      </c>
      <c r="B59" s="90" t="s">
        <v>148</v>
      </c>
      <c r="C59" s="97">
        <v>90788.92</v>
      </c>
      <c r="D59" s="97">
        <v>17106.13</v>
      </c>
      <c r="E59" s="313"/>
      <c r="F59" s="313"/>
      <c r="G59" s="313">
        <f>C59+D59-E59</f>
        <v>107895.05</v>
      </c>
      <c r="H59" s="313"/>
    </row>
    <row r="60" spans="1:8" ht="12.75">
      <c r="A60" s="89">
        <v>2</v>
      </c>
      <c r="B60" s="90" t="s">
        <v>149</v>
      </c>
      <c r="C60" s="97"/>
      <c r="D60" s="97"/>
      <c r="E60" s="313"/>
      <c r="F60" s="313"/>
      <c r="G60" s="313">
        <f aca="true" t="shared" si="3" ref="G60:G67">C60+D60-E60</f>
        <v>0</v>
      </c>
      <c r="H60" s="313"/>
    </row>
    <row r="61" spans="1:8" ht="30" customHeight="1">
      <c r="A61" s="89">
        <v>3</v>
      </c>
      <c r="B61" s="90" t="s">
        <v>150</v>
      </c>
      <c r="C61" s="97"/>
      <c r="D61" s="97"/>
      <c r="E61" s="313"/>
      <c r="F61" s="313"/>
      <c r="G61" s="313">
        <f t="shared" si="3"/>
        <v>0</v>
      </c>
      <c r="H61" s="313"/>
    </row>
    <row r="62" spans="1:8" ht="12.75">
      <c r="A62" s="89">
        <v>4</v>
      </c>
      <c r="B62" s="90" t="s">
        <v>155</v>
      </c>
      <c r="C62" s="97"/>
      <c r="D62" s="97"/>
      <c r="E62" s="313"/>
      <c r="F62" s="313"/>
      <c r="G62" s="313">
        <f t="shared" si="3"/>
        <v>0</v>
      </c>
      <c r="H62" s="313"/>
    </row>
    <row r="63" spans="1:8" ht="12.75">
      <c r="A63" s="89">
        <v>5</v>
      </c>
      <c r="B63" s="90" t="s">
        <v>151</v>
      </c>
      <c r="C63" s="97"/>
      <c r="D63" s="97"/>
      <c r="E63" s="313"/>
      <c r="F63" s="313"/>
      <c r="G63" s="313">
        <f t="shared" si="3"/>
        <v>0</v>
      </c>
      <c r="H63" s="313"/>
    </row>
    <row r="64" spans="1:8" ht="12.75">
      <c r="A64" s="89">
        <v>6</v>
      </c>
      <c r="B64" s="90" t="s">
        <v>152</v>
      </c>
      <c r="C64" s="97">
        <v>248103.31</v>
      </c>
      <c r="D64" s="97">
        <v>54042.9</v>
      </c>
      <c r="E64" s="313">
        <v>1095.7</v>
      </c>
      <c r="F64" s="313"/>
      <c r="G64" s="313">
        <f t="shared" si="3"/>
        <v>301050.51</v>
      </c>
      <c r="H64" s="313"/>
    </row>
    <row r="65" spans="1:8" ht="30" customHeight="1">
      <c r="A65" s="89">
        <v>7</v>
      </c>
      <c r="B65" s="90" t="s">
        <v>153</v>
      </c>
      <c r="C65" s="97">
        <v>98332.4</v>
      </c>
      <c r="D65" s="97">
        <v>10639.54</v>
      </c>
      <c r="E65" s="313"/>
      <c r="F65" s="313"/>
      <c r="G65" s="313">
        <f t="shared" si="3"/>
        <v>108971.94</v>
      </c>
      <c r="H65" s="313"/>
    </row>
    <row r="66" spans="1:8" ht="12.75">
      <c r="A66" s="89">
        <v>8</v>
      </c>
      <c r="B66" s="90" t="s">
        <v>154</v>
      </c>
      <c r="C66" s="97">
        <v>238046.93</v>
      </c>
      <c r="D66" s="97">
        <v>30896.65</v>
      </c>
      <c r="E66" s="313"/>
      <c r="F66" s="313"/>
      <c r="G66" s="313">
        <f t="shared" si="3"/>
        <v>268943.58</v>
      </c>
      <c r="H66" s="313"/>
    </row>
    <row r="67" spans="1:8" ht="12.75">
      <c r="A67" s="95">
        <v>9</v>
      </c>
      <c r="B67" s="96" t="s">
        <v>99</v>
      </c>
      <c r="C67" s="98">
        <f>SUM(C59:C66)</f>
        <v>675271.56</v>
      </c>
      <c r="D67" s="98">
        <f>SUM(D59:D66)</f>
        <v>112685.22</v>
      </c>
      <c r="E67" s="314">
        <f>SUM(E59:F66)</f>
        <v>1095.7</v>
      </c>
      <c r="F67" s="314"/>
      <c r="G67" s="313">
        <f t="shared" si="3"/>
        <v>786861.0800000001</v>
      </c>
      <c r="H67" s="313"/>
    </row>
    <row r="68" ht="15" customHeight="1"/>
    <row r="69" spans="1:5" ht="15" customHeight="1">
      <c r="A69" s="316" t="s">
        <v>187</v>
      </c>
      <c r="B69" s="316"/>
      <c r="C69" s="316"/>
      <c r="D69" s="316"/>
      <c r="E69" s="316"/>
    </row>
    <row r="70" spans="1:9" ht="89.25">
      <c r="A70" s="105" t="s">
        <v>89</v>
      </c>
      <c r="B70" s="105" t="s">
        <v>0</v>
      </c>
      <c r="C70" s="207" t="s">
        <v>297</v>
      </c>
      <c r="D70" s="107" t="s">
        <v>156</v>
      </c>
      <c r="E70" s="315" t="s">
        <v>157</v>
      </c>
      <c r="F70" s="315"/>
      <c r="G70" s="315" t="s">
        <v>147</v>
      </c>
      <c r="H70" s="315"/>
      <c r="I70" s="61"/>
    </row>
    <row r="71" spans="1:8" ht="12.75">
      <c r="A71" s="109">
        <v>1</v>
      </c>
      <c r="B71" s="111" t="s">
        <v>148</v>
      </c>
      <c r="C71" s="97">
        <v>107895.05</v>
      </c>
      <c r="D71" s="97">
        <v>23976.54</v>
      </c>
      <c r="E71" s="313"/>
      <c r="F71" s="313"/>
      <c r="G71" s="313">
        <f>C71+D71-E71</f>
        <v>131871.59</v>
      </c>
      <c r="H71" s="313"/>
    </row>
    <row r="72" spans="1:8" ht="12.75">
      <c r="A72" s="109">
        <v>2</v>
      </c>
      <c r="B72" s="111" t="s">
        <v>149</v>
      </c>
      <c r="C72" s="97"/>
      <c r="D72" s="97"/>
      <c r="E72" s="313"/>
      <c r="F72" s="313"/>
      <c r="G72" s="313">
        <f aca="true" t="shared" si="4" ref="G72:G79">C72+D72-E72</f>
        <v>0</v>
      </c>
      <c r="H72" s="313"/>
    </row>
    <row r="73" spans="1:8" ht="30" customHeight="1">
      <c r="A73" s="109">
        <v>3</v>
      </c>
      <c r="B73" s="111" t="s">
        <v>150</v>
      </c>
      <c r="C73" s="97"/>
      <c r="D73" s="97"/>
      <c r="E73" s="313"/>
      <c r="F73" s="313"/>
      <c r="G73" s="313">
        <f t="shared" si="4"/>
        <v>0</v>
      </c>
      <c r="H73" s="313"/>
    </row>
    <row r="74" spans="1:8" ht="12.75">
      <c r="A74" s="109">
        <v>4</v>
      </c>
      <c r="B74" s="111" t="s">
        <v>155</v>
      </c>
      <c r="C74" s="97"/>
      <c r="D74" s="97"/>
      <c r="E74" s="313"/>
      <c r="F74" s="313"/>
      <c r="G74" s="313">
        <f t="shared" si="4"/>
        <v>0</v>
      </c>
      <c r="H74" s="313"/>
    </row>
    <row r="75" spans="1:8" ht="12.75">
      <c r="A75" s="109">
        <v>5</v>
      </c>
      <c r="B75" s="111" t="s">
        <v>151</v>
      </c>
      <c r="C75" s="97"/>
      <c r="D75" s="97"/>
      <c r="E75" s="313"/>
      <c r="F75" s="313"/>
      <c r="G75" s="313">
        <f t="shared" si="4"/>
        <v>0</v>
      </c>
      <c r="H75" s="313"/>
    </row>
    <row r="76" spans="1:8" ht="12.75">
      <c r="A76" s="109">
        <v>6</v>
      </c>
      <c r="B76" s="111" t="s">
        <v>152</v>
      </c>
      <c r="C76" s="97">
        <v>301050.51</v>
      </c>
      <c r="D76" s="97">
        <v>54348.92</v>
      </c>
      <c r="E76" s="313"/>
      <c r="F76" s="313"/>
      <c r="G76" s="313">
        <f t="shared" si="4"/>
        <v>355399.43</v>
      </c>
      <c r="H76" s="313"/>
    </row>
    <row r="77" spans="1:8" ht="30" customHeight="1">
      <c r="A77" s="109">
        <v>7</v>
      </c>
      <c r="B77" s="111" t="s">
        <v>153</v>
      </c>
      <c r="C77" s="97">
        <v>108971.94</v>
      </c>
      <c r="D77" s="97">
        <v>11686.21</v>
      </c>
      <c r="E77" s="313"/>
      <c r="F77" s="313"/>
      <c r="G77" s="313">
        <f t="shared" si="4"/>
        <v>120658.15</v>
      </c>
      <c r="H77" s="313"/>
    </row>
    <row r="78" spans="1:8" ht="12.75">
      <c r="A78" s="109">
        <v>8</v>
      </c>
      <c r="B78" s="111" t="s">
        <v>154</v>
      </c>
      <c r="C78" s="97">
        <v>268943.58</v>
      </c>
      <c r="D78" s="97">
        <v>28498.68</v>
      </c>
      <c r="E78" s="313"/>
      <c r="F78" s="313"/>
      <c r="G78" s="313">
        <f t="shared" si="4"/>
        <v>297442.26</v>
      </c>
      <c r="H78" s="313"/>
    </row>
    <row r="79" spans="1:8" ht="12.75">
      <c r="A79" s="112">
        <v>9</v>
      </c>
      <c r="B79" s="96" t="s">
        <v>99</v>
      </c>
      <c r="C79" s="98">
        <f>SUM(C71:C78)</f>
        <v>786861.0800000001</v>
      </c>
      <c r="D79" s="98">
        <f>SUM(D71:D78)</f>
        <v>118510.34999999998</v>
      </c>
      <c r="E79" s="314">
        <f>SUM(E71:F78)</f>
        <v>0</v>
      </c>
      <c r="F79" s="314"/>
      <c r="G79" s="313">
        <f t="shared" si="4"/>
        <v>905371.43</v>
      </c>
      <c r="H79" s="313"/>
    </row>
    <row r="80" ht="15" customHeight="1"/>
    <row r="81" spans="1:2" ht="15" customHeight="1">
      <c r="A81" s="253" t="s">
        <v>18</v>
      </c>
      <c r="B81" s="128" t="s">
        <v>329</v>
      </c>
    </row>
    <row r="82" ht="15" customHeight="1">
      <c r="A82" s="128" t="s">
        <v>203</v>
      </c>
    </row>
    <row r="83" spans="1:9" ht="63.75">
      <c r="A83" s="116" t="s">
        <v>89</v>
      </c>
      <c r="B83" s="116" t="s">
        <v>0</v>
      </c>
      <c r="C83" s="115" t="s">
        <v>298</v>
      </c>
      <c r="D83" s="115" t="s">
        <v>145</v>
      </c>
      <c r="E83" s="315" t="s">
        <v>146</v>
      </c>
      <c r="F83" s="315"/>
      <c r="G83" s="315" t="s">
        <v>299</v>
      </c>
      <c r="H83" s="315"/>
      <c r="I83" s="61"/>
    </row>
    <row r="84" spans="1:8" ht="12.75">
      <c r="A84" s="117">
        <v>1</v>
      </c>
      <c r="B84" s="113" t="s">
        <v>204</v>
      </c>
      <c r="C84" s="97"/>
      <c r="D84" s="97"/>
      <c r="E84" s="313"/>
      <c r="F84" s="313"/>
      <c r="G84" s="313"/>
      <c r="H84" s="313"/>
    </row>
    <row r="85" spans="1:8" ht="25.5">
      <c r="A85" s="117">
        <v>2</v>
      </c>
      <c r="B85" s="113" t="s">
        <v>330</v>
      </c>
      <c r="C85" s="97">
        <v>23720.24</v>
      </c>
      <c r="D85" s="97">
        <v>2401.59</v>
      </c>
      <c r="E85" s="313"/>
      <c r="F85" s="313"/>
      <c r="G85" s="313">
        <f>C85+D85-E85</f>
        <v>26121.83</v>
      </c>
      <c r="H85" s="313"/>
    </row>
    <row r="86" spans="1:8" ht="12.75">
      <c r="A86" s="114">
        <v>3</v>
      </c>
      <c r="B86" s="96" t="s">
        <v>99</v>
      </c>
      <c r="C86" s="98">
        <f>SUM(C84:C85)</f>
        <v>23720.24</v>
      </c>
      <c r="D86" s="98">
        <f>SUM(D84:D85)</f>
        <v>2401.59</v>
      </c>
      <c r="E86" s="314"/>
      <c r="F86" s="314"/>
      <c r="G86" s="313">
        <f>C86+D86-E86</f>
        <v>26121.83</v>
      </c>
      <c r="H86" s="313"/>
    </row>
    <row r="87" ht="15" customHeight="1"/>
    <row r="88" ht="15" customHeight="1">
      <c r="A88" s="128" t="s">
        <v>205</v>
      </c>
    </row>
    <row r="89" spans="1:9" ht="63.75">
      <c r="A89" s="116" t="s">
        <v>89</v>
      </c>
      <c r="B89" s="116" t="s">
        <v>0</v>
      </c>
      <c r="C89" s="115" t="s">
        <v>295</v>
      </c>
      <c r="D89" s="115" t="s">
        <v>145</v>
      </c>
      <c r="E89" s="315" t="s">
        <v>146</v>
      </c>
      <c r="F89" s="315"/>
      <c r="G89" s="315" t="s">
        <v>147</v>
      </c>
      <c r="H89" s="315"/>
      <c r="I89" s="61"/>
    </row>
    <row r="90" spans="1:8" ht="12.75">
      <c r="A90" s="117">
        <v>1</v>
      </c>
      <c r="B90" s="113" t="s">
        <v>204</v>
      </c>
      <c r="C90" s="97"/>
      <c r="D90" s="97"/>
      <c r="E90" s="313"/>
      <c r="F90" s="313"/>
      <c r="G90" s="313"/>
      <c r="H90" s="313"/>
    </row>
    <row r="91" spans="1:8" ht="25.5">
      <c r="A91" s="117">
        <v>2</v>
      </c>
      <c r="B91" s="239" t="s">
        <v>330</v>
      </c>
      <c r="C91" s="97">
        <v>26121.83</v>
      </c>
      <c r="D91" s="97">
        <v>4244.2</v>
      </c>
      <c r="E91" s="313"/>
      <c r="F91" s="313"/>
      <c r="G91" s="313">
        <f>C91+D91</f>
        <v>30366.030000000002</v>
      </c>
      <c r="H91" s="313"/>
    </row>
    <row r="92" spans="1:9" ht="12.75">
      <c r="A92" s="114">
        <v>3</v>
      </c>
      <c r="B92" s="96" t="s">
        <v>99</v>
      </c>
      <c r="C92" s="98">
        <f>SUM(C90:C91)</f>
        <v>26121.83</v>
      </c>
      <c r="D92" s="98">
        <f>SUM(D90:D91)</f>
        <v>4244.2</v>
      </c>
      <c r="E92" s="314"/>
      <c r="F92" s="314"/>
      <c r="G92" s="313">
        <f>C92+D92</f>
        <v>30366.030000000002</v>
      </c>
      <c r="H92" s="313"/>
      <c r="I92" s="63"/>
    </row>
    <row r="93" ht="15" customHeight="1"/>
    <row r="94" ht="15" customHeight="1">
      <c r="A94" s="128" t="s">
        <v>206</v>
      </c>
    </row>
    <row r="95" spans="1:9" ht="76.5">
      <c r="A95" s="116" t="s">
        <v>89</v>
      </c>
      <c r="B95" s="116" t="s">
        <v>0</v>
      </c>
      <c r="C95" s="115" t="s">
        <v>304</v>
      </c>
      <c r="D95" s="115" t="s">
        <v>207</v>
      </c>
      <c r="E95" s="315" t="s">
        <v>208</v>
      </c>
      <c r="F95" s="315"/>
      <c r="G95" s="315" t="s">
        <v>147</v>
      </c>
      <c r="H95" s="315"/>
      <c r="I95" s="61"/>
    </row>
    <row r="96" spans="1:8" ht="12.75">
      <c r="A96" s="117">
        <v>1</v>
      </c>
      <c r="B96" s="113" t="s">
        <v>204</v>
      </c>
      <c r="C96" s="97"/>
      <c r="D96" s="97"/>
      <c r="E96" s="313"/>
      <c r="F96" s="313"/>
      <c r="G96" s="313"/>
      <c r="H96" s="313"/>
    </row>
    <row r="97" spans="1:8" ht="25.5">
      <c r="A97" s="117">
        <v>2</v>
      </c>
      <c r="B97" s="239" t="s">
        <v>330</v>
      </c>
      <c r="C97" s="97">
        <v>23720.24</v>
      </c>
      <c r="D97" s="97">
        <v>2401.59</v>
      </c>
      <c r="E97" s="313"/>
      <c r="F97" s="313"/>
      <c r="G97" s="313">
        <f>C97+D97-E97</f>
        <v>26121.83</v>
      </c>
      <c r="H97" s="313"/>
    </row>
    <row r="98" spans="1:8" ht="12.75">
      <c r="A98" s="114">
        <v>3</v>
      </c>
      <c r="B98" s="96" t="s">
        <v>99</v>
      </c>
      <c r="C98" s="98">
        <f>SUM(C96:C97)</f>
        <v>23720.24</v>
      </c>
      <c r="D98" s="98">
        <f>SUM(D96:D97)</f>
        <v>2401.59</v>
      </c>
      <c r="E98" s="314"/>
      <c r="F98" s="314"/>
      <c r="G98" s="313">
        <f>C98+D98-E98</f>
        <v>26121.83</v>
      </c>
      <c r="H98" s="313"/>
    </row>
    <row r="99" ht="15" customHeight="1"/>
    <row r="100" ht="15" customHeight="1">
      <c r="A100" s="128" t="s">
        <v>209</v>
      </c>
    </row>
    <row r="101" spans="1:9" ht="76.5">
      <c r="A101" s="116" t="s">
        <v>89</v>
      </c>
      <c r="B101" s="116" t="s">
        <v>0</v>
      </c>
      <c r="C101" s="115" t="s">
        <v>304</v>
      </c>
      <c r="D101" s="115" t="s">
        <v>207</v>
      </c>
      <c r="E101" s="315" t="s">
        <v>208</v>
      </c>
      <c r="F101" s="315"/>
      <c r="G101" s="315" t="s">
        <v>147</v>
      </c>
      <c r="H101" s="315"/>
      <c r="I101" s="61"/>
    </row>
    <row r="102" spans="1:8" ht="12.75">
      <c r="A102" s="117">
        <v>1</v>
      </c>
      <c r="B102" s="113" t="s">
        <v>204</v>
      </c>
      <c r="C102" s="97"/>
      <c r="D102" s="97"/>
      <c r="E102" s="313"/>
      <c r="F102" s="313"/>
      <c r="G102" s="313"/>
      <c r="H102" s="313"/>
    </row>
    <row r="103" spans="1:8" ht="25.5">
      <c r="A103" s="117">
        <v>2</v>
      </c>
      <c r="B103" s="239" t="s">
        <v>330</v>
      </c>
      <c r="C103" s="97">
        <v>26121.83</v>
      </c>
      <c r="D103" s="97">
        <v>4244.2</v>
      </c>
      <c r="E103" s="313"/>
      <c r="F103" s="313"/>
      <c r="G103" s="313">
        <f>C103+D103</f>
        <v>30366.030000000002</v>
      </c>
      <c r="H103" s="313"/>
    </row>
    <row r="104" spans="1:8" ht="12.75">
      <c r="A104" s="114">
        <v>3</v>
      </c>
      <c r="B104" s="96" t="s">
        <v>99</v>
      </c>
      <c r="C104" s="98">
        <f>SUM(C102:C103)</f>
        <v>26121.83</v>
      </c>
      <c r="D104" s="98">
        <f>SUM(D102:D103)</f>
        <v>4244.2</v>
      </c>
      <c r="E104" s="314"/>
      <c r="F104" s="314"/>
      <c r="G104" s="313">
        <f>C104+D104</f>
        <v>30366.030000000002</v>
      </c>
      <c r="H104" s="313"/>
    </row>
    <row r="105" ht="15" customHeight="1"/>
    <row r="106" spans="1:2" ht="15" customHeight="1">
      <c r="A106" s="262" t="s">
        <v>45</v>
      </c>
      <c r="B106" s="238" t="s">
        <v>300</v>
      </c>
    </row>
    <row r="107" spans="1:9" ht="38.25">
      <c r="A107" s="213" t="s">
        <v>89</v>
      </c>
      <c r="B107" s="213" t="s">
        <v>0</v>
      </c>
      <c r="C107" s="211" t="s">
        <v>295</v>
      </c>
      <c r="D107" s="211" t="s">
        <v>158</v>
      </c>
      <c r="E107" s="308" t="s">
        <v>159</v>
      </c>
      <c r="F107" s="309"/>
      <c r="G107" s="308" t="s">
        <v>147</v>
      </c>
      <c r="H107" s="309"/>
      <c r="I107" s="61"/>
    </row>
    <row r="108" spans="1:8" ht="12.75">
      <c r="A108" s="214">
        <v>1</v>
      </c>
      <c r="B108" s="215" t="s">
        <v>331</v>
      </c>
      <c r="C108" s="208">
        <v>0</v>
      </c>
      <c r="D108" s="208">
        <v>0</v>
      </c>
      <c r="E108" s="310">
        <v>0</v>
      </c>
      <c r="F108" s="311"/>
      <c r="G108" s="310">
        <f>C108+D108-E108</f>
        <v>0</v>
      </c>
      <c r="H108" s="311"/>
    </row>
    <row r="109" spans="1:8" ht="12.75">
      <c r="A109" s="86"/>
      <c r="B109" s="217"/>
      <c r="C109" s="218"/>
      <c r="D109" s="218"/>
      <c r="E109" s="218"/>
      <c r="F109" s="218"/>
      <c r="G109" s="218"/>
      <c r="H109" s="218"/>
    </row>
    <row r="110" ht="15" customHeight="1"/>
    <row r="111" spans="1:2" ht="19.5" customHeight="1">
      <c r="A111" s="262" t="s">
        <v>332</v>
      </c>
      <c r="B111" s="261" t="s">
        <v>333</v>
      </c>
    </row>
    <row r="112" spans="1:8" ht="15" customHeight="1">
      <c r="A112" s="312" t="s">
        <v>89</v>
      </c>
      <c r="B112" s="304" t="s">
        <v>334</v>
      </c>
      <c r="C112" s="305" t="s">
        <v>194</v>
      </c>
      <c r="D112" s="305"/>
      <c r="E112" s="305"/>
      <c r="F112" s="305"/>
      <c r="G112" s="306" t="s">
        <v>99</v>
      </c>
      <c r="H112" s="306"/>
    </row>
    <row r="113" spans="1:8" ht="15" customHeight="1">
      <c r="A113" s="312"/>
      <c r="B113" s="304"/>
      <c r="C113" s="305" t="s">
        <v>162</v>
      </c>
      <c r="D113" s="305"/>
      <c r="E113" s="305" t="s">
        <v>193</v>
      </c>
      <c r="F113" s="305"/>
      <c r="G113" s="306"/>
      <c r="H113" s="306"/>
    </row>
    <row r="114" spans="1:8" s="61" customFormat="1" ht="52.5" customHeight="1">
      <c r="A114" s="312"/>
      <c r="B114" s="304"/>
      <c r="C114" s="209" t="s">
        <v>295</v>
      </c>
      <c r="D114" s="209" t="s">
        <v>147</v>
      </c>
      <c r="E114" s="209" t="s">
        <v>295</v>
      </c>
      <c r="F114" s="209" t="s">
        <v>147</v>
      </c>
      <c r="G114" s="134" t="s">
        <v>295</v>
      </c>
      <c r="H114" s="134" t="s">
        <v>147</v>
      </c>
    </row>
    <row r="115" spans="1:8" ht="15" customHeight="1">
      <c r="A115" s="133">
        <v>1</v>
      </c>
      <c r="B115" s="130" t="s">
        <v>195</v>
      </c>
      <c r="C115" s="131">
        <v>76615.9</v>
      </c>
      <c r="D115" s="131">
        <v>78200.26</v>
      </c>
      <c r="E115" s="131"/>
      <c r="F115" s="131"/>
      <c r="G115" s="132">
        <v>76615.9</v>
      </c>
      <c r="H115" s="132">
        <v>78200.26</v>
      </c>
    </row>
    <row r="116" spans="1:8" ht="15" customHeight="1">
      <c r="A116" s="133">
        <v>2</v>
      </c>
      <c r="B116" s="222" t="s">
        <v>305</v>
      </c>
      <c r="C116" s="131">
        <v>0</v>
      </c>
      <c r="D116" s="131">
        <v>0</v>
      </c>
      <c r="E116" s="131"/>
      <c r="F116" s="131"/>
      <c r="G116" s="132">
        <f aca="true" t="shared" si="5" ref="G116:G121">C116+E116</f>
        <v>0</v>
      </c>
      <c r="H116" s="132">
        <f aca="true" t="shared" si="6" ref="H116:H121">D116+F116</f>
        <v>0</v>
      </c>
    </row>
    <row r="117" spans="1:8" ht="15" customHeight="1">
      <c r="A117" s="133">
        <v>3</v>
      </c>
      <c r="B117" s="130" t="s">
        <v>196</v>
      </c>
      <c r="C117" s="131">
        <v>0</v>
      </c>
      <c r="D117" s="131">
        <v>0</v>
      </c>
      <c r="E117" s="131"/>
      <c r="F117" s="131"/>
      <c r="G117" s="132">
        <f t="shared" si="5"/>
        <v>0</v>
      </c>
      <c r="H117" s="132">
        <f t="shared" si="6"/>
        <v>0</v>
      </c>
    </row>
    <row r="118" spans="1:8" ht="15" customHeight="1">
      <c r="A118" s="133">
        <v>4</v>
      </c>
      <c r="B118" s="130" t="s">
        <v>197</v>
      </c>
      <c r="C118" s="131">
        <v>0</v>
      </c>
      <c r="D118" s="131">
        <v>0</v>
      </c>
      <c r="E118" s="131"/>
      <c r="F118" s="131"/>
      <c r="G118" s="132">
        <f t="shared" si="5"/>
        <v>0</v>
      </c>
      <c r="H118" s="132">
        <f t="shared" si="6"/>
        <v>0</v>
      </c>
    </row>
    <row r="119" spans="1:8" ht="15" customHeight="1">
      <c r="A119" s="133">
        <v>5</v>
      </c>
      <c r="B119" s="130" t="s">
        <v>198</v>
      </c>
      <c r="C119" s="131">
        <v>5191.1</v>
      </c>
      <c r="D119" s="131">
        <v>3610</v>
      </c>
      <c r="E119" s="131"/>
      <c r="F119" s="131"/>
      <c r="G119" s="132">
        <v>5191.1</v>
      </c>
      <c r="H119" s="132">
        <v>3610</v>
      </c>
    </row>
    <row r="120" spans="1:8" ht="30" customHeight="1">
      <c r="A120" s="133">
        <v>6</v>
      </c>
      <c r="B120" s="130" t="s">
        <v>354</v>
      </c>
      <c r="C120" s="131">
        <v>0</v>
      </c>
      <c r="D120" s="131">
        <v>0</v>
      </c>
      <c r="E120" s="131"/>
      <c r="F120" s="131"/>
      <c r="G120" s="132">
        <f t="shared" si="5"/>
        <v>0</v>
      </c>
      <c r="H120" s="132">
        <f t="shared" si="6"/>
        <v>0</v>
      </c>
    </row>
    <row r="121" spans="1:8" ht="30" customHeight="1">
      <c r="A121" s="133">
        <v>7</v>
      </c>
      <c r="B121" s="130" t="s">
        <v>199</v>
      </c>
      <c r="C121" s="131">
        <v>0</v>
      </c>
      <c r="D121" s="131">
        <v>0</v>
      </c>
      <c r="E121" s="131"/>
      <c r="F121" s="131"/>
      <c r="G121" s="132">
        <f t="shared" si="5"/>
        <v>0</v>
      </c>
      <c r="H121" s="132">
        <f t="shared" si="6"/>
        <v>0</v>
      </c>
    </row>
    <row r="122" spans="1:8" ht="15" customHeight="1">
      <c r="A122" s="307" t="s">
        <v>200</v>
      </c>
      <c r="B122" s="307"/>
      <c r="C122" s="132">
        <f aca="true" t="shared" si="7" ref="C122:H122">SUM(C115:C121)</f>
        <v>81807</v>
      </c>
      <c r="D122" s="132">
        <f t="shared" si="7"/>
        <v>81810.26</v>
      </c>
      <c r="E122" s="132">
        <f t="shared" si="7"/>
        <v>0</v>
      </c>
      <c r="F122" s="132">
        <f t="shared" si="7"/>
        <v>0</v>
      </c>
      <c r="G122" s="132">
        <f t="shared" si="7"/>
        <v>81807</v>
      </c>
      <c r="H122" s="132">
        <f t="shared" si="7"/>
        <v>81810.26</v>
      </c>
    </row>
    <row r="123" spans="1:8" ht="15" customHeight="1">
      <c r="A123" s="219"/>
      <c r="B123" s="219"/>
      <c r="C123" s="220"/>
      <c r="D123" s="220"/>
      <c r="E123" s="220"/>
      <c r="F123" s="220"/>
      <c r="G123" s="220"/>
      <c r="H123" s="220"/>
    </row>
    <row r="124" spans="1:8" ht="15" customHeight="1">
      <c r="A124" s="219" t="s">
        <v>342</v>
      </c>
      <c r="B124" s="254" t="s">
        <v>336</v>
      </c>
      <c r="C124" s="220"/>
      <c r="D124" s="220"/>
      <c r="E124" s="220"/>
      <c r="F124" s="220"/>
      <c r="G124" s="220"/>
      <c r="H124" s="220"/>
    </row>
    <row r="125" spans="1:4" ht="12.75">
      <c r="A125" s="300" t="s">
        <v>89</v>
      </c>
      <c r="B125" s="300" t="s">
        <v>0</v>
      </c>
      <c r="C125" s="300" t="s">
        <v>112</v>
      </c>
      <c r="D125" s="300"/>
    </row>
    <row r="126" spans="1:4" ht="38.25">
      <c r="A126" s="300"/>
      <c r="B126" s="300"/>
      <c r="C126" s="100" t="s">
        <v>295</v>
      </c>
      <c r="D126" s="100" t="s">
        <v>147</v>
      </c>
    </row>
    <row r="127" spans="1:4" ht="21.75" customHeight="1">
      <c r="A127" s="255">
        <v>1</v>
      </c>
      <c r="B127" s="256" t="s">
        <v>337</v>
      </c>
      <c r="C127" s="257">
        <f>C128+C129</f>
        <v>664661.28</v>
      </c>
      <c r="D127" s="257">
        <f>D128+D129</f>
        <v>764261.45</v>
      </c>
    </row>
    <row r="128" spans="1:4" ht="18" customHeight="1">
      <c r="A128" s="214" t="s">
        <v>309</v>
      </c>
      <c r="B128" s="215" t="s">
        <v>301</v>
      </c>
      <c r="C128" s="257">
        <v>2154.92</v>
      </c>
      <c r="D128" s="257">
        <v>1503.44</v>
      </c>
    </row>
    <row r="129" spans="1:4" ht="24.75" customHeight="1">
      <c r="A129" s="214" t="s">
        <v>313</v>
      </c>
      <c r="B129" s="215" t="s">
        <v>338</v>
      </c>
      <c r="C129" s="257">
        <v>662506.36</v>
      </c>
      <c r="D129" s="257">
        <v>762758.01</v>
      </c>
    </row>
    <row r="130" spans="1:4" ht="21" customHeight="1">
      <c r="A130" s="241">
        <v>2</v>
      </c>
      <c r="B130" s="239" t="s">
        <v>256</v>
      </c>
      <c r="C130" s="236">
        <v>0</v>
      </c>
      <c r="D130" s="236">
        <v>0</v>
      </c>
    </row>
    <row r="131" spans="1:8" ht="15" customHeight="1">
      <c r="A131" s="219"/>
      <c r="B131" s="219"/>
      <c r="C131" s="220"/>
      <c r="D131" s="220"/>
      <c r="E131" s="220"/>
      <c r="F131" s="220"/>
      <c r="G131" s="220"/>
      <c r="H131" s="220"/>
    </row>
    <row r="132" spans="1:5" s="212" customFormat="1" ht="15" customHeight="1">
      <c r="A132" s="259" t="s">
        <v>335</v>
      </c>
      <c r="B132" s="258" t="s">
        <v>190</v>
      </c>
      <c r="C132" s="258"/>
      <c r="D132" s="258"/>
      <c r="E132" s="258"/>
    </row>
    <row r="133" spans="1:8" ht="12.75">
      <c r="A133" s="300" t="s">
        <v>89</v>
      </c>
      <c r="B133" s="300" t="s">
        <v>0</v>
      </c>
      <c r="C133" s="300" t="s">
        <v>339</v>
      </c>
      <c r="D133" s="300"/>
      <c r="E133" s="300" t="s">
        <v>340</v>
      </c>
      <c r="F133" s="300"/>
      <c r="G133" s="301" t="s">
        <v>99</v>
      </c>
      <c r="H133" s="301"/>
    </row>
    <row r="134" spans="1:8" ht="51">
      <c r="A134" s="300"/>
      <c r="B134" s="300"/>
      <c r="C134" s="100" t="s">
        <v>295</v>
      </c>
      <c r="D134" s="100" t="s">
        <v>147</v>
      </c>
      <c r="E134" s="100" t="s">
        <v>295</v>
      </c>
      <c r="F134" s="100" t="s">
        <v>147</v>
      </c>
      <c r="G134" s="260" t="s">
        <v>295</v>
      </c>
      <c r="H134" s="260" t="s">
        <v>147</v>
      </c>
    </row>
    <row r="135" spans="1:8" ht="25.5">
      <c r="A135" s="216">
        <v>1</v>
      </c>
      <c r="B135" s="96" t="s">
        <v>166</v>
      </c>
      <c r="C135" s="210">
        <f>C136+C137+C138</f>
        <v>14722.27</v>
      </c>
      <c r="D135" s="237">
        <f>D136+D137+D138+D139</f>
        <v>59380.740000000005</v>
      </c>
      <c r="E135" s="237">
        <f>E136+E137+E138</f>
        <v>0</v>
      </c>
      <c r="F135" s="237">
        <f>F136+F137+F138</f>
        <v>0</v>
      </c>
      <c r="G135" s="237">
        <f aca="true" t="shared" si="8" ref="G135:H141">SUM(C135+E135)</f>
        <v>14722.27</v>
      </c>
      <c r="H135" s="237">
        <f t="shared" si="8"/>
        <v>59380.740000000005</v>
      </c>
    </row>
    <row r="136" spans="1:8" ht="15" customHeight="1">
      <c r="A136" s="214" t="s">
        <v>167</v>
      </c>
      <c r="B136" s="215" t="s">
        <v>343</v>
      </c>
      <c r="C136" s="208">
        <v>0</v>
      </c>
      <c r="D136" s="208">
        <v>0</v>
      </c>
      <c r="E136" s="236">
        <v>0</v>
      </c>
      <c r="F136" s="236">
        <v>0</v>
      </c>
      <c r="G136" s="237">
        <f t="shared" si="8"/>
        <v>0</v>
      </c>
      <c r="H136" s="237">
        <f t="shared" si="8"/>
        <v>0</v>
      </c>
    </row>
    <row r="137" spans="1:8" ht="25.5">
      <c r="A137" s="214" t="s">
        <v>168</v>
      </c>
      <c r="B137" s="215" t="s">
        <v>170</v>
      </c>
      <c r="C137" s="208">
        <v>0</v>
      </c>
      <c r="D137" s="208">
        <v>793.88</v>
      </c>
      <c r="E137" s="236">
        <v>0</v>
      </c>
      <c r="F137" s="236">
        <v>0</v>
      </c>
      <c r="G137" s="264">
        <f t="shared" si="8"/>
        <v>0</v>
      </c>
      <c r="H137" s="237">
        <f t="shared" si="8"/>
        <v>793.88</v>
      </c>
    </row>
    <row r="138" spans="1:8" ht="30" customHeight="1">
      <c r="A138" s="214" t="s">
        <v>169</v>
      </c>
      <c r="B138" s="215" t="s">
        <v>172</v>
      </c>
      <c r="C138" s="208">
        <v>14722.27</v>
      </c>
      <c r="D138" s="208">
        <v>14439.78</v>
      </c>
      <c r="E138" s="236">
        <v>0</v>
      </c>
      <c r="F138" s="236">
        <v>0</v>
      </c>
      <c r="G138" s="264">
        <f t="shared" si="8"/>
        <v>14722.27</v>
      </c>
      <c r="H138" s="237">
        <f t="shared" si="8"/>
        <v>14439.78</v>
      </c>
    </row>
    <row r="139" spans="1:8" ht="30" customHeight="1">
      <c r="A139" s="270" t="s">
        <v>171</v>
      </c>
      <c r="B139" s="269" t="s">
        <v>372</v>
      </c>
      <c r="C139" s="267">
        <v>0</v>
      </c>
      <c r="D139" s="267">
        <v>44147.08</v>
      </c>
      <c r="E139" s="267">
        <v>0</v>
      </c>
      <c r="F139" s="267">
        <v>0</v>
      </c>
      <c r="G139" s="268">
        <v>0</v>
      </c>
      <c r="H139" s="268">
        <f t="shared" si="8"/>
        <v>44147.08</v>
      </c>
    </row>
    <row r="140" spans="1:8" ht="30" customHeight="1">
      <c r="A140" s="216">
        <v>2</v>
      </c>
      <c r="B140" s="96" t="s">
        <v>307</v>
      </c>
      <c r="C140" s="210">
        <f>C141</f>
        <v>29403.13</v>
      </c>
      <c r="D140" s="210">
        <f>D141</f>
        <v>30394.23</v>
      </c>
      <c r="E140" s="237">
        <f>E141</f>
        <v>0</v>
      </c>
      <c r="F140" s="237">
        <f>F141</f>
        <v>0</v>
      </c>
      <c r="G140" s="237">
        <f t="shared" si="8"/>
        <v>29403.13</v>
      </c>
      <c r="H140" s="237">
        <f t="shared" si="8"/>
        <v>30394.23</v>
      </c>
    </row>
    <row r="141" spans="1:8" ht="30" customHeight="1">
      <c r="A141" s="214" t="s">
        <v>167</v>
      </c>
      <c r="B141" s="215" t="s">
        <v>192</v>
      </c>
      <c r="C141" s="208">
        <v>29403.13</v>
      </c>
      <c r="D141" s="208">
        <v>30394.23</v>
      </c>
      <c r="E141" s="236">
        <v>0</v>
      </c>
      <c r="F141" s="236">
        <v>0</v>
      </c>
      <c r="G141" s="237">
        <f t="shared" si="8"/>
        <v>29403.13</v>
      </c>
      <c r="H141" s="237">
        <f t="shared" si="8"/>
        <v>30394.23</v>
      </c>
    </row>
    <row r="142" spans="1:4" ht="30" customHeight="1">
      <c r="A142" s="86"/>
      <c r="B142" s="217"/>
      <c r="C142" s="218"/>
      <c r="D142" s="218"/>
    </row>
    <row r="143" spans="1:8" ht="15" customHeight="1">
      <c r="A143" s="224" t="s">
        <v>341</v>
      </c>
      <c r="B143" s="62" t="s">
        <v>344</v>
      </c>
      <c r="C143" s="63"/>
      <c r="D143" s="63"/>
      <c r="E143" s="63"/>
      <c r="F143" s="63"/>
      <c r="G143" s="63"/>
      <c r="H143" s="63"/>
    </row>
    <row r="144" spans="1:8" ht="15" customHeight="1">
      <c r="A144" s="312" t="s">
        <v>89</v>
      </c>
      <c r="B144" s="304" t="s">
        <v>201</v>
      </c>
      <c r="C144" s="305" t="s">
        <v>194</v>
      </c>
      <c r="D144" s="305"/>
      <c r="E144" s="305"/>
      <c r="F144" s="305"/>
      <c r="G144" s="306" t="s">
        <v>99</v>
      </c>
      <c r="H144" s="306"/>
    </row>
    <row r="145" spans="1:8" ht="15.75" customHeight="1">
      <c r="A145" s="312"/>
      <c r="B145" s="304"/>
      <c r="C145" s="305" t="s">
        <v>162</v>
      </c>
      <c r="D145" s="305"/>
      <c r="E145" s="305" t="s">
        <v>193</v>
      </c>
      <c r="F145" s="305"/>
      <c r="G145" s="306"/>
      <c r="H145" s="306"/>
    </row>
    <row r="146" spans="1:8" s="61" customFormat="1" ht="72" customHeight="1">
      <c r="A146" s="312"/>
      <c r="B146" s="304"/>
      <c r="C146" s="209" t="s">
        <v>295</v>
      </c>
      <c r="D146" s="209" t="s">
        <v>147</v>
      </c>
      <c r="E146" s="209" t="s">
        <v>295</v>
      </c>
      <c r="F146" s="209" t="s">
        <v>147</v>
      </c>
      <c r="G146" s="134" t="s">
        <v>295</v>
      </c>
      <c r="H146" s="134" t="s">
        <v>147</v>
      </c>
    </row>
    <row r="147" spans="1:8" s="61" customFormat="1" ht="29.25" customHeight="1">
      <c r="A147" s="133">
        <v>1</v>
      </c>
      <c r="B147" s="130" t="s">
        <v>306</v>
      </c>
      <c r="C147" s="129"/>
      <c r="D147" s="129"/>
      <c r="E147" s="221"/>
      <c r="F147" s="129"/>
      <c r="G147" s="132">
        <f>C147+E147</f>
        <v>0</v>
      </c>
      <c r="H147" s="132">
        <f>D147+F147</f>
        <v>0</v>
      </c>
    </row>
    <row r="148" spans="1:8" ht="15" customHeight="1">
      <c r="A148" s="133">
        <v>2</v>
      </c>
      <c r="B148" s="130" t="s">
        <v>195</v>
      </c>
      <c r="C148" s="131">
        <v>7527.99</v>
      </c>
      <c r="D148" s="131">
        <v>6015.73</v>
      </c>
      <c r="E148" s="131"/>
      <c r="F148" s="131"/>
      <c r="G148" s="132">
        <v>7527.99</v>
      </c>
      <c r="H148" s="132">
        <v>6015.73</v>
      </c>
    </row>
    <row r="149" spans="1:8" ht="15" customHeight="1">
      <c r="A149" s="133">
        <v>3</v>
      </c>
      <c r="B149" s="222" t="s">
        <v>305</v>
      </c>
      <c r="C149" s="131">
        <v>8</v>
      </c>
      <c r="D149" s="131">
        <v>0</v>
      </c>
      <c r="E149" s="131"/>
      <c r="F149" s="131"/>
      <c r="G149" s="132">
        <v>8</v>
      </c>
      <c r="H149" s="132">
        <f aca="true" t="shared" si="9" ref="H149:H154">D149+F149</f>
        <v>0</v>
      </c>
    </row>
    <row r="150" spans="1:8" ht="15" customHeight="1">
      <c r="A150" s="133">
        <v>4</v>
      </c>
      <c r="B150" s="130" t="s">
        <v>196</v>
      </c>
      <c r="C150" s="131">
        <v>0</v>
      </c>
      <c r="D150" s="131">
        <v>0</v>
      </c>
      <c r="E150" s="131"/>
      <c r="F150" s="131"/>
      <c r="G150" s="132">
        <f>C150+E150</f>
        <v>0</v>
      </c>
      <c r="H150" s="132">
        <f t="shared" si="9"/>
        <v>0</v>
      </c>
    </row>
    <row r="151" spans="1:8" ht="15" customHeight="1">
      <c r="A151" s="133">
        <v>5</v>
      </c>
      <c r="B151" s="130" t="s">
        <v>345</v>
      </c>
      <c r="C151" s="131">
        <v>1572</v>
      </c>
      <c r="D151" s="131">
        <v>9278.04</v>
      </c>
      <c r="E151" s="131"/>
      <c r="F151" s="131"/>
      <c r="G151" s="132">
        <v>1572</v>
      </c>
      <c r="H151" s="132">
        <v>9278.04</v>
      </c>
    </row>
    <row r="152" spans="1:8" ht="15" customHeight="1">
      <c r="A152" s="133">
        <v>6</v>
      </c>
      <c r="B152" s="130" t="s">
        <v>202</v>
      </c>
      <c r="C152" s="131">
        <v>0</v>
      </c>
      <c r="D152" s="131">
        <v>0</v>
      </c>
      <c r="E152" s="131"/>
      <c r="F152" s="131"/>
      <c r="G152" s="132">
        <f>C152+E152</f>
        <v>0</v>
      </c>
      <c r="H152" s="132">
        <f t="shared" si="9"/>
        <v>0</v>
      </c>
    </row>
    <row r="153" spans="1:8" ht="30" customHeight="1">
      <c r="A153" s="133">
        <v>7</v>
      </c>
      <c r="B153" s="130" t="s">
        <v>354</v>
      </c>
      <c r="C153" s="131">
        <v>0</v>
      </c>
      <c r="D153" s="131">
        <v>0</v>
      </c>
      <c r="E153" s="131"/>
      <c r="F153" s="131"/>
      <c r="G153" s="132">
        <f>C153+E153</f>
        <v>0</v>
      </c>
      <c r="H153" s="132">
        <f t="shared" si="9"/>
        <v>0</v>
      </c>
    </row>
    <row r="154" spans="1:8" ht="30" customHeight="1">
      <c r="A154" s="133">
        <v>8</v>
      </c>
      <c r="B154" s="130" t="s">
        <v>199</v>
      </c>
      <c r="C154" s="131">
        <v>0</v>
      </c>
      <c r="D154" s="131">
        <v>0</v>
      </c>
      <c r="E154" s="131"/>
      <c r="F154" s="131"/>
      <c r="G154" s="132">
        <f>C154+E154</f>
        <v>0</v>
      </c>
      <c r="H154" s="132">
        <f t="shared" si="9"/>
        <v>0</v>
      </c>
    </row>
    <row r="155" spans="1:8" ht="15" customHeight="1">
      <c r="A155" s="307" t="s">
        <v>200</v>
      </c>
      <c r="B155" s="307"/>
      <c r="C155" s="132">
        <f>SUM(C148:C154)</f>
        <v>9107.99</v>
      </c>
      <c r="D155" s="132">
        <f>SUM(D148:D154)</f>
        <v>15293.77</v>
      </c>
      <c r="E155" s="132">
        <f>SUM(E148:E154)</f>
        <v>0</v>
      </c>
      <c r="F155" s="132">
        <f>SUM(F148:F154)</f>
        <v>0</v>
      </c>
      <c r="G155" s="132">
        <f>SUM(G147:G154)</f>
        <v>9107.99</v>
      </c>
      <c r="H155" s="132">
        <f>SUM(H147:H154)</f>
        <v>15293.77</v>
      </c>
    </row>
    <row r="156" spans="1:4" ht="14.25" customHeight="1">
      <c r="A156" s="86"/>
      <c r="B156" s="217"/>
      <c r="C156" s="218"/>
      <c r="D156" s="218"/>
    </row>
    <row r="157" spans="1:5" ht="19.5" customHeight="1">
      <c r="A157" s="331" t="s">
        <v>160</v>
      </c>
      <c r="B157" s="331"/>
      <c r="C157" s="331"/>
      <c r="D157" s="331"/>
      <c r="E157" s="331"/>
    </row>
    <row r="158" spans="1:4" ht="30" customHeight="1">
      <c r="A158" s="92" t="s">
        <v>89</v>
      </c>
      <c r="B158" s="92" t="s">
        <v>161</v>
      </c>
      <c r="C158" s="100" t="s">
        <v>189</v>
      </c>
      <c r="D158" s="100" t="s">
        <v>191</v>
      </c>
    </row>
    <row r="159" spans="1:4" ht="15" customHeight="1">
      <c r="A159" s="89">
        <v>1</v>
      </c>
      <c r="B159" s="91" t="s">
        <v>162</v>
      </c>
      <c r="C159" s="97">
        <v>0</v>
      </c>
      <c r="D159" s="91">
        <v>0</v>
      </c>
    </row>
    <row r="160" spans="1:4" ht="15" customHeight="1">
      <c r="A160" s="89">
        <v>2</v>
      </c>
      <c r="B160" s="91" t="s">
        <v>163</v>
      </c>
      <c r="C160" s="97"/>
      <c r="D160" s="91"/>
    </row>
    <row r="161" spans="1:4" ht="15" customHeight="1">
      <c r="A161" s="89">
        <v>3</v>
      </c>
      <c r="B161" s="91" t="s">
        <v>164</v>
      </c>
      <c r="C161" s="97"/>
      <c r="D161" s="91"/>
    </row>
    <row r="162" spans="1:4" ht="15" customHeight="1">
      <c r="A162" s="89">
        <v>4</v>
      </c>
      <c r="B162" s="91" t="s">
        <v>165</v>
      </c>
      <c r="C162" s="97"/>
      <c r="D162" s="91"/>
    </row>
    <row r="163" spans="1:4" ht="15" customHeight="1">
      <c r="A163" s="89">
        <v>5</v>
      </c>
      <c r="B163" s="91" t="s">
        <v>99</v>
      </c>
      <c r="C163" s="97">
        <f>SUM(C159:C162)</f>
        <v>0</v>
      </c>
      <c r="D163" s="97">
        <f>SUM(D159:D162)</f>
        <v>0</v>
      </c>
    </row>
    <row r="164" ht="15" customHeight="1"/>
    <row r="165" spans="1:5" s="94" customFormat="1" ht="15" customHeight="1">
      <c r="A165" s="262" t="s">
        <v>346</v>
      </c>
      <c r="B165" s="261" t="s">
        <v>173</v>
      </c>
      <c r="C165" s="261"/>
      <c r="D165" s="261"/>
      <c r="E165" s="261"/>
    </row>
    <row r="166" spans="1:4" ht="12.75">
      <c r="A166" s="300" t="s">
        <v>89</v>
      </c>
      <c r="B166" s="300" t="s">
        <v>0</v>
      </c>
      <c r="C166" s="300" t="s">
        <v>308</v>
      </c>
      <c r="D166" s="300"/>
    </row>
    <row r="167" spans="1:4" ht="25.5">
      <c r="A167" s="300"/>
      <c r="B167" s="300"/>
      <c r="C167" s="84" t="s">
        <v>91</v>
      </c>
      <c r="D167" s="84" t="s">
        <v>92</v>
      </c>
    </row>
    <row r="168" spans="1:4" ht="42" customHeight="1">
      <c r="A168" s="83" t="s">
        <v>167</v>
      </c>
      <c r="B168" s="232" t="s">
        <v>357</v>
      </c>
      <c r="C168" s="236">
        <v>16123.73</v>
      </c>
      <c r="D168" s="236">
        <v>5674.12</v>
      </c>
    </row>
    <row r="169" spans="1:4" ht="30" customHeight="1">
      <c r="A169" s="223" t="s">
        <v>168</v>
      </c>
      <c r="B169" s="232" t="s">
        <v>358</v>
      </c>
      <c r="C169" s="236">
        <v>53333.44</v>
      </c>
      <c r="D169" s="236">
        <v>43333.44</v>
      </c>
    </row>
    <row r="170" spans="1:4" ht="41.25" customHeight="1">
      <c r="A170" s="223" t="s">
        <v>169</v>
      </c>
      <c r="B170" s="232" t="s">
        <v>359</v>
      </c>
      <c r="C170" s="236">
        <v>8530.64</v>
      </c>
      <c r="D170" s="236">
        <v>6383.78</v>
      </c>
    </row>
    <row r="171" spans="1:4" ht="41.25" customHeight="1">
      <c r="A171" s="230" t="s">
        <v>171</v>
      </c>
      <c r="B171" s="232" t="s">
        <v>360</v>
      </c>
      <c r="C171" s="263">
        <v>4712.87</v>
      </c>
      <c r="D171" s="263">
        <v>11548.74</v>
      </c>
    </row>
    <row r="172" spans="1:4" ht="41.25" customHeight="1">
      <c r="A172" s="230" t="s">
        <v>368</v>
      </c>
      <c r="B172" s="232" t="s">
        <v>369</v>
      </c>
      <c r="C172" s="266">
        <v>0</v>
      </c>
      <c r="D172" s="266">
        <v>200249.35</v>
      </c>
    </row>
    <row r="173" spans="1:4" ht="18" customHeight="1">
      <c r="A173" s="302" t="s">
        <v>347</v>
      </c>
      <c r="B173" s="303"/>
      <c r="C173" s="236">
        <f>SUM(C168:C172)</f>
        <v>82700.68</v>
      </c>
      <c r="D173" s="236">
        <f>SUM(D168:D172)</f>
        <v>267189.43</v>
      </c>
    </row>
    <row r="174" spans="1:4" ht="15" customHeight="1">
      <c r="A174" s="83" t="s">
        <v>167</v>
      </c>
      <c r="B174" s="232" t="s">
        <v>174</v>
      </c>
      <c r="C174" s="236">
        <v>0</v>
      </c>
      <c r="D174" s="236">
        <v>0</v>
      </c>
    </row>
    <row r="175" spans="1:4" ht="15" customHeight="1">
      <c r="A175" s="302" t="s">
        <v>348</v>
      </c>
      <c r="B175" s="303"/>
      <c r="C175" s="236">
        <f>SUM(C174)</f>
        <v>0</v>
      </c>
      <c r="D175" s="236">
        <f>SUM(D174)</f>
        <v>0</v>
      </c>
    </row>
    <row r="176" ht="15" customHeight="1"/>
    <row r="177" spans="1:9" s="61" customFormat="1" ht="45" customHeight="1">
      <c r="A177" s="324" t="s">
        <v>139</v>
      </c>
      <c r="B177" s="324"/>
      <c r="C177" s="324"/>
      <c r="D177" s="324"/>
      <c r="E177" s="324"/>
      <c r="F177" s="324"/>
      <c r="G177" s="324"/>
      <c r="H177" s="324"/>
      <c r="I177" s="324"/>
    </row>
    <row r="179" spans="1:4" ht="12.75">
      <c r="A179" s="300" t="s">
        <v>89</v>
      </c>
      <c r="B179" s="300" t="s">
        <v>0</v>
      </c>
      <c r="C179" s="300" t="s">
        <v>112</v>
      </c>
      <c r="D179" s="300"/>
    </row>
    <row r="180" spans="1:4" ht="25.5">
      <c r="A180" s="300"/>
      <c r="B180" s="300"/>
      <c r="C180" s="78" t="s">
        <v>113</v>
      </c>
      <c r="D180" s="78" t="s">
        <v>114</v>
      </c>
    </row>
    <row r="181" spans="1:4" ht="51">
      <c r="A181" s="69" t="s">
        <v>11</v>
      </c>
      <c r="B181" s="79" t="s">
        <v>115</v>
      </c>
      <c r="C181" s="76">
        <f>SUM(C182:C186)</f>
        <v>4517803.03</v>
      </c>
      <c r="D181" s="226">
        <f>SUM(D182:D186)</f>
        <v>5259199.779999999</v>
      </c>
    </row>
    <row r="182" spans="1:4" ht="30" customHeight="1">
      <c r="A182" s="66">
        <v>1</v>
      </c>
      <c r="B182" s="72" t="s">
        <v>117</v>
      </c>
      <c r="C182" s="76">
        <v>4449691.99</v>
      </c>
      <c r="D182" s="76">
        <v>5199733.76</v>
      </c>
    </row>
    <row r="183" spans="1:4" ht="25.5">
      <c r="A183" s="66">
        <v>2</v>
      </c>
      <c r="B183" s="72" t="s">
        <v>118</v>
      </c>
      <c r="C183" s="76">
        <v>0</v>
      </c>
      <c r="D183" s="76">
        <v>0</v>
      </c>
    </row>
    <row r="184" spans="1:4" ht="15" customHeight="1">
      <c r="A184" s="317">
        <v>3</v>
      </c>
      <c r="B184" s="72" t="s">
        <v>69</v>
      </c>
      <c r="C184" s="76">
        <v>67087.62</v>
      </c>
      <c r="D184" s="76">
        <v>58560.35</v>
      </c>
    </row>
    <row r="185" spans="1:4" ht="21" customHeight="1">
      <c r="A185" s="318"/>
      <c r="B185" s="215" t="s">
        <v>303</v>
      </c>
      <c r="C185" s="208">
        <v>0</v>
      </c>
      <c r="D185" s="208">
        <v>0</v>
      </c>
    </row>
    <row r="186" spans="1:4" ht="21" customHeight="1">
      <c r="A186" s="66">
        <v>4</v>
      </c>
      <c r="B186" s="72" t="s">
        <v>302</v>
      </c>
      <c r="C186" s="76">
        <v>1023.42</v>
      </c>
      <c r="D186" s="76">
        <v>905.67</v>
      </c>
    </row>
    <row r="187" spans="1:4" ht="15" customHeight="1">
      <c r="A187" s="229" t="s">
        <v>18</v>
      </c>
      <c r="B187" s="250" t="s">
        <v>116</v>
      </c>
      <c r="C187" s="251">
        <f>SUM(C188+C189+C195+C199)</f>
        <v>4517803.03</v>
      </c>
      <c r="D187" s="251">
        <f>SUM(D188+D189+D195+D199)</f>
        <v>5259199.78</v>
      </c>
    </row>
    <row r="188" spans="1:4" ht="30" customHeight="1">
      <c r="A188" s="245">
        <v>1</v>
      </c>
      <c r="B188" s="247" t="s">
        <v>310</v>
      </c>
      <c r="C188" s="226">
        <v>414294.02</v>
      </c>
      <c r="D188" s="226">
        <v>401122.1</v>
      </c>
    </row>
    <row r="189" spans="1:4" ht="20.25" customHeight="1">
      <c r="A189" s="248">
        <v>2</v>
      </c>
      <c r="B189" s="246" t="s">
        <v>119</v>
      </c>
      <c r="C189" s="76">
        <f>C191+C192+C193+C194</f>
        <v>2686297.56</v>
      </c>
      <c r="D189" s="76">
        <v>3547782.18</v>
      </c>
    </row>
    <row r="190" spans="1:4" ht="15" customHeight="1">
      <c r="A190" s="242"/>
      <c r="B190" s="244" t="s">
        <v>120</v>
      </c>
      <c r="C190" s="76"/>
      <c r="D190" s="76"/>
    </row>
    <row r="191" spans="1:4" ht="30" customHeight="1">
      <c r="A191" s="230" t="s">
        <v>309</v>
      </c>
      <c r="B191" s="228" t="s">
        <v>311</v>
      </c>
      <c r="C191" s="76">
        <v>398533.16</v>
      </c>
      <c r="D191" s="76">
        <v>564221.15</v>
      </c>
    </row>
    <row r="192" spans="1:12" ht="15" customHeight="1">
      <c r="A192" s="230" t="s">
        <v>313</v>
      </c>
      <c r="B192" s="228" t="s">
        <v>312</v>
      </c>
      <c r="C192" s="76">
        <v>88058</v>
      </c>
      <c r="D192" s="76">
        <v>142551.01</v>
      </c>
      <c r="L192" s="60" t="s">
        <v>356</v>
      </c>
    </row>
    <row r="193" spans="1:4" ht="30" customHeight="1">
      <c r="A193" s="230" t="s">
        <v>314</v>
      </c>
      <c r="B193" s="243" t="s">
        <v>315</v>
      </c>
      <c r="C193" s="76">
        <v>2163262.39</v>
      </c>
      <c r="D193" s="76">
        <v>2810618.01</v>
      </c>
    </row>
    <row r="194" spans="1:4" ht="15" customHeight="1">
      <c r="A194" s="231" t="s">
        <v>316</v>
      </c>
      <c r="B194" s="72" t="s">
        <v>317</v>
      </c>
      <c r="C194" s="76">
        <v>36444.01</v>
      </c>
      <c r="D194" s="76">
        <v>30392.01</v>
      </c>
    </row>
    <row r="195" spans="1:4" ht="15" customHeight="1">
      <c r="A195" s="249">
        <v>3</v>
      </c>
      <c r="B195" s="247" t="s">
        <v>121</v>
      </c>
      <c r="C195" s="227">
        <f>C197+C198</f>
        <v>609844.28</v>
      </c>
      <c r="D195" s="227">
        <f>D197+D198</f>
        <v>602196.71</v>
      </c>
    </row>
    <row r="196" spans="1:4" ht="15" customHeight="1">
      <c r="A196" s="242"/>
      <c r="B196" s="244" t="s">
        <v>122</v>
      </c>
      <c r="C196" s="76"/>
      <c r="D196" s="76"/>
    </row>
    <row r="197" spans="1:4" ht="15" customHeight="1">
      <c r="A197" s="230" t="s">
        <v>309</v>
      </c>
      <c r="B197" s="228" t="s">
        <v>318</v>
      </c>
      <c r="C197" s="76">
        <v>406544.39</v>
      </c>
      <c r="D197" s="76">
        <v>385822.4</v>
      </c>
    </row>
    <row r="198" spans="1:4" ht="15" customHeight="1">
      <c r="A198" s="230" t="s">
        <v>313</v>
      </c>
      <c r="B198" s="228" t="s">
        <v>319</v>
      </c>
      <c r="C198" s="76">
        <v>203299.89</v>
      </c>
      <c r="D198" s="76">
        <v>216374.31</v>
      </c>
    </row>
    <row r="199" spans="1:4" ht="15" customHeight="1">
      <c r="A199" s="249">
        <v>4</v>
      </c>
      <c r="B199" s="247" t="s">
        <v>123</v>
      </c>
      <c r="C199" s="227">
        <v>807367.17</v>
      </c>
      <c r="D199" s="227">
        <v>708098.79</v>
      </c>
    </row>
    <row r="200" ht="15" customHeight="1">
      <c r="B200" s="61"/>
    </row>
    <row r="201" spans="1:9" s="62" customFormat="1" ht="15" customHeight="1">
      <c r="A201" s="324" t="s">
        <v>140</v>
      </c>
      <c r="B201" s="324"/>
      <c r="C201" s="324"/>
      <c r="D201" s="324"/>
      <c r="E201" s="324"/>
      <c r="F201" s="324"/>
      <c r="G201" s="324"/>
      <c r="H201" s="324"/>
      <c r="I201" s="324"/>
    </row>
    <row r="202" ht="15" customHeight="1">
      <c r="B202" s="61"/>
    </row>
    <row r="203" spans="1:4" ht="15" customHeight="1">
      <c r="A203" s="315" t="s">
        <v>89</v>
      </c>
      <c r="B203" s="315" t="s">
        <v>124</v>
      </c>
      <c r="C203" s="315" t="s">
        <v>112</v>
      </c>
      <c r="D203" s="315"/>
    </row>
    <row r="204" spans="1:4" ht="30" customHeight="1">
      <c r="A204" s="315"/>
      <c r="B204" s="315"/>
      <c r="C204" s="78" t="s">
        <v>113</v>
      </c>
      <c r="D204" s="78" t="s">
        <v>114</v>
      </c>
    </row>
    <row r="205" spans="1:8" ht="30" customHeight="1">
      <c r="A205" s="225" t="s">
        <v>11</v>
      </c>
      <c r="B205" s="96" t="s">
        <v>321</v>
      </c>
      <c r="C205" s="227">
        <f>SUM(C206+C212+C218+C219)</f>
        <v>4596729.250000001</v>
      </c>
      <c r="D205" s="227">
        <f>SUM(D206+D212+D218+D219)</f>
        <v>5461460.69</v>
      </c>
      <c r="E205" s="63"/>
      <c r="F205" s="63"/>
      <c r="G205" s="63"/>
      <c r="H205" s="63"/>
    </row>
    <row r="206" spans="1:8" ht="26.25" customHeight="1">
      <c r="A206" s="112" t="s">
        <v>13</v>
      </c>
      <c r="B206" s="96" t="s">
        <v>349</v>
      </c>
      <c r="C206" s="106">
        <f>SUM(C207:C211)</f>
        <v>4593389.23</v>
      </c>
      <c r="D206" s="106">
        <f>SUM(D207:D211)</f>
        <v>5461434.77</v>
      </c>
      <c r="E206" s="63"/>
      <c r="F206" s="63"/>
      <c r="G206" s="63"/>
      <c r="H206" s="63"/>
    </row>
    <row r="207" spans="1:8" ht="20.25" customHeight="1">
      <c r="A207" s="66">
        <v>1</v>
      </c>
      <c r="B207" s="72" t="s">
        <v>322</v>
      </c>
      <c r="C207" s="76">
        <v>2350182.24</v>
      </c>
      <c r="D207" s="76">
        <v>3083594.79</v>
      </c>
      <c r="E207" s="63"/>
      <c r="F207" s="63"/>
      <c r="G207" s="63"/>
      <c r="H207" s="63"/>
    </row>
    <row r="208" spans="1:8" ht="15" customHeight="1">
      <c r="A208" s="66">
        <v>3</v>
      </c>
      <c r="B208" s="72" t="s">
        <v>125</v>
      </c>
      <c r="C208" s="76">
        <v>115086.81</v>
      </c>
      <c r="D208" s="76">
        <v>122754.55</v>
      </c>
      <c r="E208" s="63"/>
      <c r="F208" s="63"/>
      <c r="G208" s="63"/>
      <c r="H208" s="63"/>
    </row>
    <row r="209" spans="1:8" ht="15" customHeight="1">
      <c r="A209" s="66">
        <v>4</v>
      </c>
      <c r="B209" s="72" t="s">
        <v>126</v>
      </c>
      <c r="C209" s="76">
        <v>1450439.25</v>
      </c>
      <c r="D209" s="76">
        <v>1447699.83</v>
      </c>
      <c r="E209" s="63"/>
      <c r="F209" s="63"/>
      <c r="G209" s="63"/>
      <c r="H209" s="63"/>
    </row>
    <row r="210" spans="1:8" ht="16.5" customHeight="1">
      <c r="A210" s="66">
        <v>5</v>
      </c>
      <c r="B210" s="72" t="s">
        <v>323</v>
      </c>
      <c r="C210" s="76">
        <v>488385.23</v>
      </c>
      <c r="D210" s="76">
        <v>569734.92</v>
      </c>
      <c r="E210" s="63"/>
      <c r="F210" s="63"/>
      <c r="G210" s="63"/>
      <c r="H210" s="63"/>
    </row>
    <row r="211" spans="1:8" ht="15" customHeight="1">
      <c r="A211" s="66">
        <v>6</v>
      </c>
      <c r="B211" s="228" t="s">
        <v>143</v>
      </c>
      <c r="C211" s="76">
        <v>189295.7</v>
      </c>
      <c r="D211" s="76">
        <v>237650.68</v>
      </c>
      <c r="E211" s="63"/>
      <c r="F211" s="63"/>
      <c r="G211" s="63"/>
      <c r="H211" s="63"/>
    </row>
    <row r="212" spans="1:8" ht="26.25" customHeight="1">
      <c r="A212" s="112" t="s">
        <v>14</v>
      </c>
      <c r="B212" s="96" t="s">
        <v>350</v>
      </c>
      <c r="C212" s="106">
        <f>SUM(C213:C217)</f>
        <v>0</v>
      </c>
      <c r="D212" s="106">
        <f>SUM(D213:D217)</f>
        <v>0</v>
      </c>
      <c r="E212" s="63"/>
      <c r="F212" s="63"/>
      <c r="G212" s="63"/>
      <c r="H212" s="63"/>
    </row>
    <row r="213" spans="1:8" ht="18.75" customHeight="1">
      <c r="A213" s="109">
        <v>1</v>
      </c>
      <c r="B213" s="228" t="s">
        <v>322</v>
      </c>
      <c r="C213" s="108">
        <v>0</v>
      </c>
      <c r="D213" s="108">
        <v>0</v>
      </c>
      <c r="E213" s="63"/>
      <c r="F213" s="63"/>
      <c r="G213" s="63"/>
      <c r="H213" s="63"/>
    </row>
    <row r="214" spans="1:8" ht="18" customHeight="1">
      <c r="A214" s="109">
        <v>2</v>
      </c>
      <c r="B214" s="228" t="s">
        <v>125</v>
      </c>
      <c r="C214" s="108">
        <v>0</v>
      </c>
      <c r="D214" s="108">
        <v>0</v>
      </c>
      <c r="E214" s="63"/>
      <c r="F214" s="63"/>
      <c r="G214" s="63"/>
      <c r="H214" s="63"/>
    </row>
    <row r="215" spans="1:8" ht="15" customHeight="1">
      <c r="A215" s="109">
        <v>3</v>
      </c>
      <c r="B215" s="228" t="s">
        <v>126</v>
      </c>
      <c r="C215" s="108">
        <v>0</v>
      </c>
      <c r="D215" s="108">
        <v>0</v>
      </c>
      <c r="E215" s="63"/>
      <c r="F215" s="63"/>
      <c r="G215" s="63"/>
      <c r="H215" s="63"/>
    </row>
    <row r="216" spans="1:8" ht="15" customHeight="1">
      <c r="A216" s="109">
        <v>4</v>
      </c>
      <c r="B216" s="228" t="s">
        <v>323</v>
      </c>
      <c r="C216" s="108">
        <v>0</v>
      </c>
      <c r="D216" s="108">
        <v>0</v>
      </c>
      <c r="E216" s="63"/>
      <c r="F216" s="63"/>
      <c r="G216" s="63"/>
      <c r="H216" s="63"/>
    </row>
    <row r="217" spans="1:8" ht="15" customHeight="1">
      <c r="A217" s="109">
        <v>5</v>
      </c>
      <c r="B217" s="228" t="s">
        <v>143</v>
      </c>
      <c r="C217" s="108">
        <v>0</v>
      </c>
      <c r="D217" s="108">
        <v>0</v>
      </c>
      <c r="E217" s="63"/>
      <c r="F217" s="63"/>
      <c r="G217" s="63"/>
      <c r="H217" s="63"/>
    </row>
    <row r="218" spans="1:8" ht="18" customHeight="1">
      <c r="A218" s="225" t="s">
        <v>15</v>
      </c>
      <c r="B218" s="96" t="s">
        <v>320</v>
      </c>
      <c r="C218" s="227">
        <v>48.9</v>
      </c>
      <c r="D218" s="227">
        <v>0.69</v>
      </c>
      <c r="E218" s="63"/>
      <c r="F218" s="63"/>
      <c r="G218" s="63"/>
      <c r="H218" s="63"/>
    </row>
    <row r="219" spans="1:8" ht="18" customHeight="1">
      <c r="A219" s="225" t="s">
        <v>16</v>
      </c>
      <c r="B219" s="96" t="s">
        <v>220</v>
      </c>
      <c r="C219" s="227">
        <v>3291.12</v>
      </c>
      <c r="D219" s="227">
        <v>25.23</v>
      </c>
      <c r="E219" s="63"/>
      <c r="F219" s="63"/>
      <c r="G219" s="63"/>
      <c r="H219" s="63"/>
    </row>
    <row r="220" spans="2:8" ht="15" customHeight="1">
      <c r="B220" s="61"/>
      <c r="C220" s="63"/>
      <c r="D220" s="63"/>
      <c r="E220" s="63"/>
      <c r="F220" s="63"/>
      <c r="G220" s="63"/>
      <c r="H220" s="63"/>
    </row>
    <row r="221" spans="1:9" s="61" customFormat="1" ht="15" customHeight="1">
      <c r="A221" s="324" t="s">
        <v>141</v>
      </c>
      <c r="B221" s="324"/>
      <c r="C221" s="324"/>
      <c r="D221" s="324"/>
      <c r="E221" s="324"/>
      <c r="F221" s="324"/>
      <c r="G221" s="324"/>
      <c r="H221" s="324"/>
      <c r="I221" s="324"/>
    </row>
    <row r="222" spans="2:8" ht="15" customHeight="1">
      <c r="B222" s="61"/>
      <c r="C222" s="63"/>
      <c r="D222" s="63"/>
      <c r="E222" s="63"/>
      <c r="F222" s="63"/>
      <c r="G222" s="63"/>
      <c r="H222" s="63"/>
    </row>
    <row r="223" spans="1:4" ht="15" customHeight="1">
      <c r="A223" s="315" t="s">
        <v>89</v>
      </c>
      <c r="B223" s="315" t="s">
        <v>124</v>
      </c>
      <c r="C223" s="315" t="s">
        <v>112</v>
      </c>
      <c r="D223" s="315"/>
    </row>
    <row r="224" spans="1:4" ht="30" customHeight="1">
      <c r="A224" s="315"/>
      <c r="B224" s="315"/>
      <c r="C224" s="78" t="s">
        <v>113</v>
      </c>
      <c r="D224" s="78" t="s">
        <v>114</v>
      </c>
    </row>
    <row r="225" spans="1:8" ht="15" customHeight="1">
      <c r="A225" s="103">
        <v>1</v>
      </c>
      <c r="B225" s="96" t="s">
        <v>127</v>
      </c>
      <c r="C225" s="70">
        <v>1488416.79</v>
      </c>
      <c r="D225" s="70">
        <v>1288913.85</v>
      </c>
      <c r="E225" s="63"/>
      <c r="F225" s="63"/>
      <c r="G225" s="63"/>
      <c r="H225" s="63"/>
    </row>
    <row r="226" spans="1:8" ht="15" customHeight="1">
      <c r="A226" s="104">
        <v>2</v>
      </c>
      <c r="B226" s="102" t="s">
        <v>129</v>
      </c>
      <c r="C226" s="67"/>
      <c r="D226" s="67"/>
      <c r="E226" s="63"/>
      <c r="F226" s="63"/>
      <c r="G226" s="63"/>
      <c r="H226" s="63"/>
    </row>
    <row r="227" spans="1:8" ht="15" customHeight="1">
      <c r="A227" s="104"/>
      <c r="B227" s="102"/>
      <c r="C227" s="67"/>
      <c r="D227" s="67"/>
      <c r="E227" s="63"/>
      <c r="F227" s="63"/>
      <c r="G227" s="63"/>
      <c r="H227" s="63"/>
    </row>
    <row r="228" spans="1:8" ht="15" customHeight="1">
      <c r="A228" s="104">
        <v>3</v>
      </c>
      <c r="B228" s="102" t="s">
        <v>128</v>
      </c>
      <c r="C228" s="67">
        <v>199502.94</v>
      </c>
      <c r="D228" s="67">
        <v>78934.22</v>
      </c>
      <c r="E228" s="63"/>
      <c r="F228" s="63"/>
      <c r="G228" s="63"/>
      <c r="H228" s="63"/>
    </row>
    <row r="229" spans="1:8" ht="15" customHeight="1">
      <c r="A229" s="104"/>
      <c r="B229" s="102"/>
      <c r="C229" s="67"/>
      <c r="D229" s="67"/>
      <c r="E229" s="63"/>
      <c r="F229" s="63"/>
      <c r="G229" s="63"/>
      <c r="H229" s="63"/>
    </row>
    <row r="230" spans="1:8" ht="15" customHeight="1">
      <c r="A230" s="103">
        <v>4</v>
      </c>
      <c r="B230" s="96" t="s">
        <v>130</v>
      </c>
      <c r="C230" s="70">
        <f>C225-C228</f>
        <v>1288913.85</v>
      </c>
      <c r="D230" s="70">
        <f>D225-D228</f>
        <v>1209979.6300000001</v>
      </c>
      <c r="E230" s="63"/>
      <c r="F230" s="63"/>
      <c r="G230" s="63"/>
      <c r="H230" s="63"/>
    </row>
    <row r="231" spans="2:8" ht="15" customHeight="1">
      <c r="B231" s="61"/>
      <c r="C231" s="63"/>
      <c r="D231" s="63"/>
      <c r="E231" s="63"/>
      <c r="F231" s="63"/>
      <c r="G231" s="63"/>
      <c r="H231" s="63"/>
    </row>
    <row r="232" spans="2:8" ht="15" customHeight="1">
      <c r="B232" s="61"/>
      <c r="C232" s="63"/>
      <c r="D232" s="63"/>
      <c r="E232" s="63"/>
      <c r="F232" s="63"/>
      <c r="G232" s="63"/>
      <c r="H232" s="63"/>
    </row>
    <row r="233" spans="1:9" s="61" customFormat="1" ht="30" customHeight="1">
      <c r="A233" s="324" t="s">
        <v>142</v>
      </c>
      <c r="B233" s="324"/>
      <c r="C233" s="324"/>
      <c r="D233" s="324"/>
      <c r="E233" s="324"/>
      <c r="F233" s="324"/>
      <c r="G233" s="324"/>
      <c r="H233" s="324"/>
      <c r="I233" s="324"/>
    </row>
    <row r="234" spans="2:8" ht="15" customHeight="1">
      <c r="B234" s="61"/>
      <c r="C234" s="63"/>
      <c r="D234" s="63"/>
      <c r="E234" s="63"/>
      <c r="F234" s="63"/>
      <c r="G234" s="63"/>
      <c r="H234" s="63"/>
    </row>
    <row r="235" spans="1:8" ht="15" customHeight="1">
      <c r="A235" s="301" t="s">
        <v>131</v>
      </c>
      <c r="B235" s="301"/>
      <c r="C235" s="301"/>
      <c r="D235" s="82" t="s">
        <v>135</v>
      </c>
      <c r="E235" s="63"/>
      <c r="F235" s="63"/>
      <c r="G235" s="63"/>
      <c r="H235" s="63"/>
    </row>
    <row r="236" spans="1:8" s="81" customFormat="1" ht="30" customHeight="1">
      <c r="A236" s="319" t="s">
        <v>132</v>
      </c>
      <c r="B236" s="319"/>
      <c r="C236" s="319"/>
      <c r="D236" s="252">
        <v>201784.33</v>
      </c>
      <c r="E236" s="80"/>
      <c r="F236" s="80"/>
      <c r="G236" s="80"/>
      <c r="H236" s="80"/>
    </row>
    <row r="237" spans="1:8" ht="15" customHeight="1">
      <c r="A237" s="320" t="s">
        <v>133</v>
      </c>
      <c r="B237" s="320"/>
      <c r="C237" s="320"/>
      <c r="D237" s="67">
        <v>196285.05</v>
      </c>
      <c r="E237" s="63"/>
      <c r="F237" s="63"/>
      <c r="G237" s="63"/>
      <c r="H237" s="63"/>
    </row>
    <row r="238" spans="1:8" ht="15" customHeight="1">
      <c r="A238" s="327" t="s">
        <v>99</v>
      </c>
      <c r="B238" s="327"/>
      <c r="C238" s="327"/>
      <c r="D238" s="137">
        <f>SUM(D236+D237)</f>
        <v>398069.38</v>
      </c>
      <c r="E238" s="63"/>
      <c r="F238" s="63"/>
      <c r="G238" s="63"/>
      <c r="H238" s="63"/>
    </row>
    <row r="239" spans="1:8" ht="30" customHeight="1">
      <c r="A239" s="328" t="s">
        <v>134</v>
      </c>
      <c r="B239" s="329"/>
      <c r="C239" s="329"/>
      <c r="D239" s="329"/>
      <c r="E239" s="63"/>
      <c r="F239" s="63"/>
      <c r="G239" s="63"/>
      <c r="H239" s="63"/>
    </row>
    <row r="240" spans="1:8" ht="15" customHeight="1">
      <c r="A240" s="301" t="s">
        <v>136</v>
      </c>
      <c r="B240" s="301"/>
      <c r="C240" s="301"/>
      <c r="D240" s="82" t="s">
        <v>135</v>
      </c>
      <c r="E240" s="63"/>
      <c r="F240" s="63"/>
      <c r="G240" s="63"/>
      <c r="H240" s="63"/>
    </row>
    <row r="241" spans="1:8" ht="15" customHeight="1">
      <c r="A241" s="104">
        <v>1</v>
      </c>
      <c r="B241" s="319" t="s">
        <v>355</v>
      </c>
      <c r="C241" s="319"/>
      <c r="D241" s="67">
        <v>398069.38</v>
      </c>
      <c r="E241" s="63"/>
      <c r="F241" s="63"/>
      <c r="G241" s="63"/>
      <c r="H241" s="63"/>
    </row>
    <row r="242" spans="1:8" ht="15" customHeight="1">
      <c r="A242" s="104">
        <v>2</v>
      </c>
      <c r="B242" s="319"/>
      <c r="C242" s="319"/>
      <c r="D242" s="67"/>
      <c r="E242" s="63"/>
      <c r="F242" s="63"/>
      <c r="G242" s="63"/>
      <c r="H242" s="63"/>
    </row>
    <row r="243" spans="1:8" ht="45" customHeight="1">
      <c r="A243" s="328" t="s">
        <v>178</v>
      </c>
      <c r="B243" s="328"/>
      <c r="C243" s="328"/>
      <c r="D243" s="328"/>
      <c r="E243" s="63"/>
      <c r="F243" s="63"/>
      <c r="G243" s="63"/>
      <c r="H243" s="63"/>
    </row>
    <row r="244" spans="1:8" ht="15" customHeight="1">
      <c r="A244" s="301" t="s">
        <v>137</v>
      </c>
      <c r="B244" s="301"/>
      <c r="C244" s="301"/>
      <c r="D244" s="82" t="s">
        <v>135</v>
      </c>
      <c r="E244" s="63"/>
      <c r="F244" s="63"/>
      <c r="G244" s="63"/>
      <c r="H244" s="63"/>
    </row>
    <row r="245" spans="1:8" ht="15" customHeight="1">
      <c r="A245" s="104">
        <v>1</v>
      </c>
      <c r="B245" s="319"/>
      <c r="C245" s="319"/>
      <c r="D245" s="67">
        <v>0</v>
      </c>
      <c r="E245" s="63"/>
      <c r="F245" s="63"/>
      <c r="G245" s="63"/>
      <c r="H245" s="63"/>
    </row>
    <row r="246" spans="1:8" ht="15" customHeight="1">
      <c r="A246" s="104">
        <v>2</v>
      </c>
      <c r="B246" s="319"/>
      <c r="C246" s="319"/>
      <c r="D246" s="67"/>
      <c r="E246" s="63"/>
      <c r="F246" s="63"/>
      <c r="G246" s="63"/>
      <c r="H246" s="63"/>
    </row>
    <row r="247" spans="2:8" ht="15" customHeight="1">
      <c r="B247" s="61"/>
      <c r="C247" s="63"/>
      <c r="D247" s="63"/>
      <c r="E247" s="63"/>
      <c r="F247" s="63"/>
      <c r="G247" s="63"/>
      <c r="H247" s="63"/>
    </row>
    <row r="248" spans="1:9" s="61" customFormat="1" ht="15" customHeight="1">
      <c r="A248" s="324" t="s">
        <v>351</v>
      </c>
      <c r="B248" s="324"/>
      <c r="C248" s="324"/>
      <c r="D248" s="324"/>
      <c r="E248" s="324"/>
      <c r="F248" s="324"/>
      <c r="G248" s="324"/>
      <c r="H248" s="324"/>
      <c r="I248" s="324"/>
    </row>
    <row r="249" spans="2:8" ht="15" customHeight="1">
      <c r="B249" s="61"/>
      <c r="C249" s="63"/>
      <c r="D249" s="63"/>
      <c r="E249" s="63"/>
      <c r="F249" s="63"/>
      <c r="G249" s="63"/>
      <c r="H249" s="63"/>
    </row>
    <row r="250" spans="1:8" ht="15" customHeight="1">
      <c r="A250" s="316" t="s">
        <v>175</v>
      </c>
      <c r="B250" s="316"/>
      <c r="C250" s="316"/>
      <c r="D250" s="316"/>
      <c r="E250" s="316"/>
      <c r="F250" s="63"/>
      <c r="G250" s="63"/>
      <c r="H250" s="63"/>
    </row>
    <row r="251" spans="1:3" ht="60" customHeight="1">
      <c r="A251" s="92" t="s">
        <v>89</v>
      </c>
      <c r="B251" s="92" t="s">
        <v>0</v>
      </c>
      <c r="C251" s="100" t="s">
        <v>176</v>
      </c>
    </row>
    <row r="252" spans="1:3" ht="15" customHeight="1">
      <c r="A252" s="89">
        <v>1</v>
      </c>
      <c r="B252" s="99" t="s">
        <v>363</v>
      </c>
      <c r="C252" s="101">
        <v>44.5</v>
      </c>
    </row>
    <row r="253" spans="1:3" ht="15" customHeight="1">
      <c r="A253" s="89">
        <v>2</v>
      </c>
      <c r="B253" s="99"/>
      <c r="C253" s="101"/>
    </row>
    <row r="254" spans="1:3" ht="30" customHeight="1">
      <c r="A254" s="89">
        <v>3</v>
      </c>
      <c r="B254" s="90"/>
      <c r="C254" s="101"/>
    </row>
    <row r="255" spans="1:3" ht="15" customHeight="1">
      <c r="A255" s="89">
        <v>4</v>
      </c>
      <c r="B255" s="99" t="s">
        <v>99</v>
      </c>
      <c r="C255" s="101">
        <f>SUM(C252:C254)</f>
        <v>44.5</v>
      </c>
    </row>
    <row r="256" spans="2:8" ht="15" customHeight="1">
      <c r="B256" s="61"/>
      <c r="C256" s="63"/>
      <c r="D256" s="63"/>
      <c r="E256" s="63"/>
      <c r="F256" s="63"/>
      <c r="G256" s="63"/>
      <c r="H256" s="63"/>
    </row>
    <row r="257" ht="15" customHeight="1">
      <c r="B257" s="61"/>
    </row>
    <row r="258" spans="1:8" ht="15" customHeight="1">
      <c r="A258" s="224" t="s">
        <v>290</v>
      </c>
      <c r="B258" s="234"/>
      <c r="C258" s="235"/>
      <c r="D258" s="235"/>
      <c r="E258" s="235"/>
      <c r="F258" s="235"/>
      <c r="G258" s="233" t="s">
        <v>324</v>
      </c>
      <c r="H258" s="233"/>
    </row>
    <row r="259" spans="1:9" ht="15" customHeight="1">
      <c r="A259" s="205" t="s">
        <v>89</v>
      </c>
      <c r="B259" s="206" t="s">
        <v>291</v>
      </c>
      <c r="C259" s="300" t="s">
        <v>292</v>
      </c>
      <c r="D259" s="300"/>
      <c r="E259" s="300"/>
      <c r="F259" s="300" t="s">
        <v>189</v>
      </c>
      <c r="G259" s="300"/>
      <c r="H259" s="300" t="s">
        <v>191</v>
      </c>
      <c r="I259" s="300"/>
    </row>
    <row r="260" spans="1:9" ht="75" customHeight="1">
      <c r="A260" s="203">
        <v>1</v>
      </c>
      <c r="B260" s="204" t="s">
        <v>371</v>
      </c>
      <c r="C260" s="333" t="s">
        <v>370</v>
      </c>
      <c r="D260" s="333"/>
      <c r="E260" s="333"/>
      <c r="F260" s="330">
        <v>0</v>
      </c>
      <c r="G260" s="330"/>
      <c r="H260" s="330">
        <v>942912.5</v>
      </c>
      <c r="I260" s="330"/>
    </row>
    <row r="261" spans="1:9" ht="15" customHeight="1">
      <c r="A261" s="203">
        <v>2</v>
      </c>
      <c r="B261" s="204"/>
      <c r="C261" s="334"/>
      <c r="D261" s="334"/>
      <c r="E261" s="334"/>
      <c r="F261" s="332"/>
      <c r="G261" s="332"/>
      <c r="H261" s="332"/>
      <c r="I261" s="332"/>
    </row>
    <row r="262" spans="1:9" ht="15" customHeight="1">
      <c r="A262" s="327" t="s">
        <v>293</v>
      </c>
      <c r="B262" s="327"/>
      <c r="C262" s="327"/>
      <c r="D262" s="327"/>
      <c r="E262" s="327"/>
      <c r="F262" s="313">
        <f>SUM(F260:G261)</f>
        <v>0</v>
      </c>
      <c r="G262" s="313"/>
      <c r="H262" s="313">
        <f>SUM(H260:I261)</f>
        <v>942912.5</v>
      </c>
      <c r="I262" s="313"/>
    </row>
    <row r="263" ht="15" customHeight="1">
      <c r="B263" s="61"/>
    </row>
    <row r="264" ht="15" customHeight="1">
      <c r="B264" s="61" t="s">
        <v>362</v>
      </c>
    </row>
    <row r="265" ht="15" customHeight="1">
      <c r="B265" s="61"/>
    </row>
    <row r="266" ht="15" customHeight="1">
      <c r="B266" s="61" t="s">
        <v>364</v>
      </c>
    </row>
    <row r="267" ht="15" customHeight="1">
      <c r="B267" s="61"/>
    </row>
    <row r="268" spans="2:9" ht="15" customHeight="1">
      <c r="B268" s="87" t="s">
        <v>365</v>
      </c>
      <c r="C268" s="88"/>
      <c r="D268" s="60" t="s">
        <v>373</v>
      </c>
      <c r="E268" s="88"/>
      <c r="F268" s="88"/>
      <c r="G268" s="88"/>
      <c r="H268" s="88"/>
      <c r="I268" s="88"/>
    </row>
    <row r="269" spans="2:9" ht="15" customHeight="1">
      <c r="B269" s="87"/>
      <c r="C269" s="88"/>
      <c r="D269" s="88"/>
      <c r="E269" s="88"/>
      <c r="F269" s="88"/>
      <c r="G269" s="88"/>
      <c r="H269" s="88"/>
      <c r="I269" s="88"/>
    </row>
    <row r="270" spans="2:9" ht="15" customHeight="1">
      <c r="B270" s="87"/>
      <c r="C270" s="88"/>
      <c r="D270" s="88"/>
      <c r="E270" s="88"/>
      <c r="F270" s="88"/>
      <c r="G270" s="88"/>
      <c r="H270" s="88"/>
      <c r="I270" s="88"/>
    </row>
    <row r="271" spans="2:9" ht="15" customHeight="1">
      <c r="B271" s="272" t="s">
        <v>375</v>
      </c>
      <c r="C271" s="273"/>
      <c r="D271" s="273"/>
      <c r="E271" s="88" t="s">
        <v>392</v>
      </c>
      <c r="F271" s="88"/>
      <c r="G271" s="88"/>
      <c r="H271" s="88"/>
      <c r="I271" s="88"/>
    </row>
    <row r="272" spans="2:9" ht="15" customHeight="1">
      <c r="B272" s="272" t="s">
        <v>376</v>
      </c>
      <c r="C272" s="273"/>
      <c r="D272" s="273"/>
      <c r="E272" s="88" t="s">
        <v>391</v>
      </c>
      <c r="F272" s="88"/>
      <c r="G272" s="88"/>
      <c r="H272" s="88"/>
      <c r="I272" s="88"/>
    </row>
    <row r="273" spans="2:9" ht="15" customHeight="1">
      <c r="B273" s="272" t="s">
        <v>377</v>
      </c>
      <c r="C273" s="273"/>
      <c r="D273" s="273"/>
      <c r="E273" s="88" t="s">
        <v>390</v>
      </c>
      <c r="F273" s="88"/>
      <c r="G273" s="88"/>
      <c r="H273" s="88"/>
      <c r="I273" s="88"/>
    </row>
    <row r="274" spans="2:9" ht="15" customHeight="1">
      <c r="B274" s="272" t="s">
        <v>379</v>
      </c>
      <c r="C274" s="273"/>
      <c r="D274" s="273"/>
      <c r="E274" s="88" t="s">
        <v>390</v>
      </c>
      <c r="F274" s="88"/>
      <c r="G274" s="88"/>
      <c r="H274" s="88"/>
      <c r="I274" s="88"/>
    </row>
    <row r="275" spans="2:9" ht="15" customHeight="1">
      <c r="B275" s="272" t="s">
        <v>380</v>
      </c>
      <c r="C275" s="273"/>
      <c r="D275" s="273"/>
      <c r="E275" s="88" t="s">
        <v>391</v>
      </c>
      <c r="F275" s="88"/>
      <c r="G275" s="88"/>
      <c r="H275" s="88"/>
      <c r="I275" s="88"/>
    </row>
    <row r="276" spans="2:9" ht="15" customHeight="1">
      <c r="B276" s="272" t="s">
        <v>381</v>
      </c>
      <c r="C276" s="273"/>
      <c r="D276" s="273"/>
      <c r="E276" s="88" t="s">
        <v>390</v>
      </c>
      <c r="F276" s="88"/>
      <c r="G276" s="88"/>
      <c r="H276" s="88"/>
      <c r="I276" s="88"/>
    </row>
    <row r="277" spans="2:9" ht="15" customHeight="1">
      <c r="B277" s="272" t="s">
        <v>382</v>
      </c>
      <c r="C277" s="273"/>
      <c r="D277" s="273"/>
      <c r="E277" s="88" t="s">
        <v>390</v>
      </c>
      <c r="F277" s="88"/>
      <c r="G277" s="88"/>
      <c r="H277" s="88"/>
      <c r="I277" s="88"/>
    </row>
    <row r="278" spans="2:9" ht="15" customHeight="1">
      <c r="B278" s="272" t="s">
        <v>383</v>
      </c>
      <c r="C278" s="273"/>
      <c r="D278" s="273"/>
      <c r="E278" s="88" t="s">
        <v>390</v>
      </c>
      <c r="F278" s="88"/>
      <c r="G278" s="88"/>
      <c r="H278" s="88"/>
      <c r="I278" s="88"/>
    </row>
    <row r="279" spans="2:9" ht="15" customHeight="1">
      <c r="B279" s="272" t="s">
        <v>384</v>
      </c>
      <c r="C279" s="273"/>
      <c r="D279" s="273"/>
      <c r="E279" s="88" t="s">
        <v>390</v>
      </c>
      <c r="F279" s="88"/>
      <c r="G279" s="88"/>
      <c r="H279" s="88"/>
      <c r="I279" s="88"/>
    </row>
    <row r="280" spans="2:9" ht="15" customHeight="1">
      <c r="B280" s="272" t="s">
        <v>393</v>
      </c>
      <c r="C280" s="273"/>
      <c r="D280" s="273"/>
      <c r="E280" s="88" t="s">
        <v>390</v>
      </c>
      <c r="F280" s="88"/>
      <c r="G280" s="88"/>
      <c r="H280" s="88"/>
      <c r="I280" s="88"/>
    </row>
    <row r="281" spans="2:9" ht="15" customHeight="1">
      <c r="B281" s="272" t="s">
        <v>394</v>
      </c>
      <c r="C281" s="273"/>
      <c r="D281" s="273"/>
      <c r="E281" s="88" t="s">
        <v>390</v>
      </c>
      <c r="F281" s="88"/>
      <c r="G281" s="88"/>
      <c r="H281" s="88"/>
      <c r="I281" s="88"/>
    </row>
    <row r="282" spans="2:9" ht="15" customHeight="1">
      <c r="B282" s="272" t="s">
        <v>395</v>
      </c>
      <c r="C282" s="273"/>
      <c r="D282" s="273"/>
      <c r="E282" s="88" t="s">
        <v>390</v>
      </c>
      <c r="F282" s="88"/>
      <c r="G282" s="88"/>
      <c r="H282" s="88"/>
      <c r="I282" s="88"/>
    </row>
    <row r="283" spans="2:9" ht="15" customHeight="1">
      <c r="B283" s="272" t="s">
        <v>396</v>
      </c>
      <c r="C283" s="273"/>
      <c r="D283" s="273"/>
      <c r="E283" s="88" t="s">
        <v>391</v>
      </c>
      <c r="F283" s="88"/>
      <c r="G283" s="88"/>
      <c r="H283" s="88"/>
      <c r="I283" s="88"/>
    </row>
    <row r="284" spans="2:9" ht="15" customHeight="1">
      <c r="B284" s="87"/>
      <c r="C284" s="88"/>
      <c r="D284" s="88"/>
      <c r="E284" s="88"/>
      <c r="F284" s="88"/>
      <c r="G284" s="88"/>
      <c r="H284" s="88"/>
      <c r="I284" s="88"/>
    </row>
    <row r="285" spans="2:9" ht="15" customHeight="1">
      <c r="B285" s="87"/>
      <c r="C285" s="88"/>
      <c r="D285" s="88"/>
      <c r="E285" s="88"/>
      <c r="F285" s="88"/>
      <c r="G285" s="88"/>
      <c r="H285" s="88"/>
      <c r="I285" s="88"/>
    </row>
    <row r="286" spans="2:9" ht="15" customHeight="1">
      <c r="B286" s="87"/>
      <c r="C286" s="88"/>
      <c r="D286" s="88"/>
      <c r="E286" s="88"/>
      <c r="F286" s="88"/>
      <c r="G286" s="88"/>
      <c r="H286" s="88"/>
      <c r="I286" s="88"/>
    </row>
    <row r="287" spans="2:9" ht="15" customHeight="1">
      <c r="B287" s="87"/>
      <c r="C287" s="88"/>
      <c r="D287" s="88"/>
      <c r="E287" s="88"/>
      <c r="F287" s="88"/>
      <c r="G287" s="88"/>
      <c r="H287" s="88"/>
      <c r="I287" s="88"/>
    </row>
    <row r="288" spans="2:9" ht="12.75">
      <c r="B288" s="87"/>
      <c r="C288" s="88"/>
      <c r="D288" s="88"/>
      <c r="E288" s="88"/>
      <c r="F288" s="88"/>
      <c r="G288" s="88"/>
      <c r="H288" s="88"/>
      <c r="I288" s="88"/>
    </row>
    <row r="289" spans="2:9" ht="12.75">
      <c r="B289" s="87"/>
      <c r="C289" s="88"/>
      <c r="D289" s="88"/>
      <c r="E289" s="88"/>
      <c r="F289" s="88"/>
      <c r="G289" s="88"/>
      <c r="H289" s="88"/>
      <c r="I289" s="88"/>
    </row>
    <row r="290" spans="2:9" ht="12.75">
      <c r="B290" s="87"/>
      <c r="C290" s="88"/>
      <c r="D290" s="88"/>
      <c r="E290" s="88"/>
      <c r="F290" s="88"/>
      <c r="G290" s="88"/>
      <c r="H290" s="88"/>
      <c r="I290" s="88"/>
    </row>
    <row r="291" spans="2:9" ht="12.75">
      <c r="B291" s="87"/>
      <c r="C291" s="88"/>
      <c r="D291" s="88"/>
      <c r="E291" s="88"/>
      <c r="F291" s="88"/>
      <c r="G291" s="88"/>
      <c r="H291" s="88"/>
      <c r="I291" s="88"/>
    </row>
    <row r="292" spans="2:9" ht="12.75">
      <c r="B292" s="88"/>
      <c r="C292" s="88"/>
      <c r="D292" s="88"/>
      <c r="E292" s="88"/>
      <c r="F292" s="88"/>
      <c r="G292" s="88"/>
      <c r="H292" s="88"/>
      <c r="I292" s="88"/>
    </row>
    <row r="293" spans="2:9" ht="12.75">
      <c r="B293" s="88"/>
      <c r="C293" s="88"/>
      <c r="D293" s="88"/>
      <c r="E293" s="88"/>
      <c r="F293" s="88"/>
      <c r="G293" s="88"/>
      <c r="H293" s="88"/>
      <c r="I293" s="88"/>
    </row>
    <row r="294" spans="2:9" ht="12.75">
      <c r="B294" s="88"/>
      <c r="C294" s="88"/>
      <c r="D294" s="88"/>
      <c r="E294" s="88"/>
      <c r="F294" s="88"/>
      <c r="G294" s="88"/>
      <c r="H294" s="88"/>
      <c r="I294" s="88"/>
    </row>
    <row r="295" spans="2:9" ht="12.75">
      <c r="B295" s="88"/>
      <c r="C295" s="88"/>
      <c r="D295" s="88"/>
      <c r="E295" s="88"/>
      <c r="F295" s="88"/>
      <c r="G295" s="88"/>
      <c r="H295" s="88"/>
      <c r="I295" s="88"/>
    </row>
    <row r="296" spans="2:9" ht="12.75">
      <c r="B296" s="88"/>
      <c r="C296" s="88"/>
      <c r="D296" s="88"/>
      <c r="E296" s="88"/>
      <c r="F296" s="88"/>
      <c r="G296" s="88"/>
      <c r="H296" s="88"/>
      <c r="I296" s="88"/>
    </row>
  </sheetData>
  <sheetProtection/>
  <mergeCells count="199">
    <mergeCell ref="A262:E262"/>
    <mergeCell ref="C259:E259"/>
    <mergeCell ref="H262:I262"/>
    <mergeCell ref="F262:G262"/>
    <mergeCell ref="H261:I261"/>
    <mergeCell ref="C260:E260"/>
    <mergeCell ref="C261:E261"/>
    <mergeCell ref="F260:G260"/>
    <mergeCell ref="F261:G261"/>
    <mergeCell ref="H259:I259"/>
    <mergeCell ref="F259:G259"/>
    <mergeCell ref="H260:I260"/>
    <mergeCell ref="A157:E157"/>
    <mergeCell ref="A144:A146"/>
    <mergeCell ref="A248:I248"/>
    <mergeCell ref="E104:F104"/>
    <mergeCell ref="G104:H104"/>
    <mergeCell ref="A243:D243"/>
    <mergeCell ref="A244:C244"/>
    <mergeCell ref="B245:C245"/>
    <mergeCell ref="G98:H98"/>
    <mergeCell ref="E101:F101"/>
    <mergeCell ref="G101:H101"/>
    <mergeCell ref="E102:F102"/>
    <mergeCell ref="G102:H102"/>
    <mergeCell ref="E103:F103"/>
    <mergeCell ref="G103:H103"/>
    <mergeCell ref="E95:F95"/>
    <mergeCell ref="G95:H95"/>
    <mergeCell ref="E96:F96"/>
    <mergeCell ref="G96:H96"/>
    <mergeCell ref="E97:F97"/>
    <mergeCell ref="G97:H97"/>
    <mergeCell ref="G86:H86"/>
    <mergeCell ref="E83:F83"/>
    <mergeCell ref="G83:H83"/>
    <mergeCell ref="E84:F84"/>
    <mergeCell ref="G84:H84"/>
    <mergeCell ref="E85:F85"/>
    <mergeCell ref="G85:H85"/>
    <mergeCell ref="E90:F90"/>
    <mergeCell ref="A17:I17"/>
    <mergeCell ref="A177:I177"/>
    <mergeCell ref="A201:I201"/>
    <mergeCell ref="A221:I221"/>
    <mergeCell ref="A233:I233"/>
    <mergeCell ref="C19:D19"/>
    <mergeCell ref="B19:B20"/>
    <mergeCell ref="A19:A20"/>
    <mergeCell ref="E39:F39"/>
    <mergeCell ref="B246:C246"/>
    <mergeCell ref="A238:C238"/>
    <mergeCell ref="A239:D239"/>
    <mergeCell ref="A240:C240"/>
    <mergeCell ref="B242:C242"/>
    <mergeCell ref="B241:C241"/>
    <mergeCell ref="E41:F41"/>
    <mergeCell ref="E58:F58"/>
    <mergeCell ref="E92:F92"/>
    <mergeCell ref="E98:F98"/>
    <mergeCell ref="E60:F60"/>
    <mergeCell ref="A45:E45"/>
    <mergeCell ref="E46:F46"/>
    <mergeCell ref="E91:F91"/>
    <mergeCell ref="E89:F89"/>
    <mergeCell ref="E70:F70"/>
    <mergeCell ref="C6:D6"/>
    <mergeCell ref="A6:A7"/>
    <mergeCell ref="B6:B7"/>
    <mergeCell ref="A4:I4"/>
    <mergeCell ref="E6:F6"/>
    <mergeCell ref="A30:I30"/>
    <mergeCell ref="E34:F34"/>
    <mergeCell ref="G34:H34"/>
    <mergeCell ref="G39:H39"/>
    <mergeCell ref="E40:F40"/>
    <mergeCell ref="G40:H40"/>
    <mergeCell ref="E35:F35"/>
    <mergeCell ref="G35:H35"/>
    <mergeCell ref="E36:F36"/>
    <mergeCell ref="G36:H36"/>
    <mergeCell ref="E37:F37"/>
    <mergeCell ref="G37:H37"/>
    <mergeCell ref="G41:H41"/>
    <mergeCell ref="E43:F43"/>
    <mergeCell ref="G43:H43"/>
    <mergeCell ref="A33:E33"/>
    <mergeCell ref="A57:E57"/>
    <mergeCell ref="E42:F42"/>
    <mergeCell ref="G42:H42"/>
    <mergeCell ref="E38:F38"/>
    <mergeCell ref="G38:H38"/>
    <mergeCell ref="G46:H46"/>
    <mergeCell ref="G60:H60"/>
    <mergeCell ref="E67:F67"/>
    <mergeCell ref="G67:H67"/>
    <mergeCell ref="E66:F66"/>
    <mergeCell ref="G66:H66"/>
    <mergeCell ref="E63:F63"/>
    <mergeCell ref="G65:H65"/>
    <mergeCell ref="G63:H63"/>
    <mergeCell ref="E47:F47"/>
    <mergeCell ref="A1:I1"/>
    <mergeCell ref="E61:F61"/>
    <mergeCell ref="G61:H61"/>
    <mergeCell ref="E62:F62"/>
    <mergeCell ref="G62:H62"/>
    <mergeCell ref="G50:H50"/>
    <mergeCell ref="E51:F51"/>
    <mergeCell ref="G51:H51"/>
    <mergeCell ref="E52:F52"/>
    <mergeCell ref="G58:H58"/>
    <mergeCell ref="A250:E250"/>
    <mergeCell ref="B203:B204"/>
    <mergeCell ref="A203:A204"/>
    <mergeCell ref="C203:D203"/>
    <mergeCell ref="A223:A224"/>
    <mergeCell ref="B223:B224"/>
    <mergeCell ref="A236:C236"/>
    <mergeCell ref="C223:D223"/>
    <mergeCell ref="A237:C237"/>
    <mergeCell ref="A235:C235"/>
    <mergeCell ref="A166:A167"/>
    <mergeCell ref="B166:B167"/>
    <mergeCell ref="C166:D166"/>
    <mergeCell ref="A179:A180"/>
    <mergeCell ref="B179:B180"/>
    <mergeCell ref="C179:D179"/>
    <mergeCell ref="A184:A185"/>
    <mergeCell ref="E49:F49"/>
    <mergeCell ref="G49:H49"/>
    <mergeCell ref="E50:F50"/>
    <mergeCell ref="G53:H53"/>
    <mergeCell ref="E54:F54"/>
    <mergeCell ref="G54:H54"/>
    <mergeCell ref="E53:F53"/>
    <mergeCell ref="E59:F59"/>
    <mergeCell ref="G59:H59"/>
    <mergeCell ref="G47:H47"/>
    <mergeCell ref="E55:F55"/>
    <mergeCell ref="G55:H55"/>
    <mergeCell ref="G52:H52"/>
    <mergeCell ref="E48:F48"/>
    <mergeCell ref="G48:H48"/>
    <mergeCell ref="G70:H70"/>
    <mergeCell ref="E71:F71"/>
    <mergeCell ref="G71:H71"/>
    <mergeCell ref="A69:E69"/>
    <mergeCell ref="E64:F64"/>
    <mergeCell ref="G64:H64"/>
    <mergeCell ref="E65:F65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A122:B122"/>
    <mergeCell ref="E86:F86"/>
    <mergeCell ref="G90:H90"/>
    <mergeCell ref="G91:H91"/>
    <mergeCell ref="G89:H89"/>
    <mergeCell ref="G92:H92"/>
    <mergeCell ref="E107:F107"/>
    <mergeCell ref="G107:H107"/>
    <mergeCell ref="E108:F108"/>
    <mergeCell ref="G108:H108"/>
    <mergeCell ref="A112:A114"/>
    <mergeCell ref="B112:B114"/>
    <mergeCell ref="C112:F112"/>
    <mergeCell ref="G112:H113"/>
    <mergeCell ref="C113:D113"/>
    <mergeCell ref="E113:F113"/>
    <mergeCell ref="A133:A134"/>
    <mergeCell ref="B133:B134"/>
    <mergeCell ref="C133:D133"/>
    <mergeCell ref="A125:A126"/>
    <mergeCell ref="B125:B126"/>
    <mergeCell ref="C125:D125"/>
    <mergeCell ref="E133:F133"/>
    <mergeCell ref="G133:H133"/>
    <mergeCell ref="A175:B175"/>
    <mergeCell ref="A173:B173"/>
    <mergeCell ref="B144:B146"/>
    <mergeCell ref="C144:F144"/>
    <mergeCell ref="G144:H145"/>
    <mergeCell ref="C145:D145"/>
    <mergeCell ref="E145:F145"/>
    <mergeCell ref="A155:B155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="130" zoomScaleNormal="130" zoomScalePageLayoutView="0" workbookViewId="0" topLeftCell="A1">
      <selection activeCell="I22" sqref="I22"/>
    </sheetView>
  </sheetViews>
  <sheetFormatPr defaultColWidth="9.140625" defaultRowHeight="15"/>
  <cols>
    <col min="1" max="1" width="4.7109375" style="138" customWidth="1"/>
    <col min="2" max="2" width="38.00390625" style="138" customWidth="1"/>
    <col min="3" max="3" width="9.7109375" style="138" customWidth="1"/>
    <col min="4" max="4" width="4.7109375" style="138" customWidth="1"/>
    <col min="5" max="5" width="33.57421875" style="138" customWidth="1"/>
    <col min="6" max="6" width="9.7109375" style="138" customWidth="1"/>
    <col min="7" max="16384" width="9.140625" style="138" customWidth="1"/>
  </cols>
  <sheetData>
    <row r="1" spans="1:2" ht="10.5">
      <c r="A1" s="336" t="s">
        <v>269</v>
      </c>
      <c r="B1" s="336"/>
    </row>
    <row r="3" spans="1:6" ht="10.5">
      <c r="A3" s="343" t="s">
        <v>238</v>
      </c>
      <c r="B3" s="343"/>
      <c r="C3" s="343"/>
      <c r="D3" s="343"/>
      <c r="E3" s="343"/>
      <c r="F3" s="343"/>
    </row>
    <row r="4" spans="1:6" ht="10.5">
      <c r="A4" s="343" t="s">
        <v>239</v>
      </c>
      <c r="B4" s="343"/>
      <c r="C4" s="343"/>
      <c r="D4" s="343"/>
      <c r="E4" s="343"/>
      <c r="F4" s="343"/>
    </row>
    <row r="6" spans="1:6" ht="10.5">
      <c r="A6" s="337" t="s">
        <v>36</v>
      </c>
      <c r="B6" s="337"/>
      <c r="C6" s="337"/>
      <c r="D6" s="337" t="s">
        <v>36</v>
      </c>
      <c r="E6" s="337"/>
      <c r="F6" s="337"/>
    </row>
    <row r="7" spans="1:6" ht="10.5">
      <c r="A7" s="337" t="s">
        <v>367</v>
      </c>
      <c r="B7" s="337"/>
      <c r="C7" s="337"/>
      <c r="D7" s="337" t="s">
        <v>367</v>
      </c>
      <c r="E7" s="337"/>
      <c r="F7" s="337"/>
    </row>
    <row r="8" spans="1:6" ht="10.5">
      <c r="A8" s="139"/>
      <c r="B8" s="139"/>
      <c r="C8" s="139"/>
      <c r="D8" s="139"/>
      <c r="E8" s="139"/>
      <c r="F8" s="139"/>
    </row>
    <row r="9" spans="1:6" ht="11.25" thickBot="1">
      <c r="A9" s="350" t="s">
        <v>236</v>
      </c>
      <c r="B9" s="350"/>
      <c r="C9" s="350"/>
      <c r="D9" s="350" t="s">
        <v>237</v>
      </c>
      <c r="E9" s="350"/>
      <c r="F9" s="350"/>
    </row>
    <row r="10" spans="1:6" ht="10.5" customHeight="1">
      <c r="A10" s="338" t="s">
        <v>6</v>
      </c>
      <c r="B10" s="340" t="s">
        <v>0</v>
      </c>
      <c r="C10" s="345" t="s">
        <v>353</v>
      </c>
      <c r="D10" s="338" t="s">
        <v>6</v>
      </c>
      <c r="E10" s="340" t="s">
        <v>0</v>
      </c>
      <c r="F10" s="345" t="s">
        <v>353</v>
      </c>
    </row>
    <row r="11" spans="1:6" ht="10.5">
      <c r="A11" s="339"/>
      <c r="B11" s="341"/>
      <c r="C11" s="346"/>
      <c r="D11" s="339"/>
      <c r="E11" s="341"/>
      <c r="F11" s="346"/>
    </row>
    <row r="12" spans="1:6" ht="31.5">
      <c r="A12" s="147" t="s">
        <v>1</v>
      </c>
      <c r="B12" s="148" t="s">
        <v>210</v>
      </c>
      <c r="C12" s="151">
        <v>4449691.99</v>
      </c>
      <c r="D12" s="147" t="s">
        <v>1</v>
      </c>
      <c r="E12" s="148" t="s">
        <v>53</v>
      </c>
      <c r="F12" s="155">
        <f>F13+F14+F15</f>
        <v>4449691.99</v>
      </c>
    </row>
    <row r="13" spans="1:6" ht="10.5" customHeight="1">
      <c r="A13" s="147" t="s">
        <v>2</v>
      </c>
      <c r="B13" s="148" t="s">
        <v>211</v>
      </c>
      <c r="C13" s="151">
        <v>4449691.99</v>
      </c>
      <c r="D13" s="149" t="s">
        <v>2</v>
      </c>
      <c r="E13" s="150" t="s">
        <v>179</v>
      </c>
      <c r="F13" s="156">
        <v>4449691.99</v>
      </c>
    </row>
    <row r="14" spans="1:6" ht="10.5" customHeight="1">
      <c r="A14" s="149" t="s">
        <v>212</v>
      </c>
      <c r="B14" s="150" t="s">
        <v>213</v>
      </c>
      <c r="C14" s="151">
        <v>4449691.99</v>
      </c>
      <c r="D14" s="149" t="s">
        <v>5</v>
      </c>
      <c r="E14" s="150" t="s">
        <v>180</v>
      </c>
      <c r="F14" s="156">
        <v>0</v>
      </c>
    </row>
    <row r="15" spans="1:6" ht="36" customHeight="1">
      <c r="A15" s="149" t="s">
        <v>214</v>
      </c>
      <c r="B15" s="150" t="s">
        <v>215</v>
      </c>
      <c r="C15" s="151">
        <v>0</v>
      </c>
      <c r="D15" s="149" t="s">
        <v>54</v>
      </c>
      <c r="E15" s="150" t="s">
        <v>181</v>
      </c>
      <c r="F15" s="156">
        <v>0</v>
      </c>
    </row>
    <row r="16" spans="1:6" ht="10.5" customHeight="1">
      <c r="A16" s="147" t="s">
        <v>3</v>
      </c>
      <c r="B16" s="148" t="s">
        <v>216</v>
      </c>
      <c r="C16" s="151">
        <v>4593389.23</v>
      </c>
      <c r="D16" s="147" t="s">
        <v>3</v>
      </c>
      <c r="E16" s="148" t="s">
        <v>55</v>
      </c>
      <c r="F16" s="155">
        <f>F17+F18+F19</f>
        <v>4593389.23</v>
      </c>
    </row>
    <row r="17" spans="1:6" ht="10.5" customHeight="1">
      <c r="A17" s="147" t="s">
        <v>2</v>
      </c>
      <c r="B17" s="148" t="s">
        <v>217</v>
      </c>
      <c r="C17" s="151">
        <v>4593389.23</v>
      </c>
      <c r="D17" s="149" t="s">
        <v>2</v>
      </c>
      <c r="E17" s="150" t="s">
        <v>56</v>
      </c>
      <c r="F17" s="156">
        <v>4593389.23</v>
      </c>
    </row>
    <row r="18" spans="1:6" ht="10.5" customHeight="1">
      <c r="A18" s="147" t="s">
        <v>212</v>
      </c>
      <c r="B18" s="148" t="s">
        <v>218</v>
      </c>
      <c r="C18" s="151">
        <v>4593389.23</v>
      </c>
      <c r="D18" s="149" t="s">
        <v>5</v>
      </c>
      <c r="E18" s="150" t="s">
        <v>57</v>
      </c>
      <c r="F18" s="151">
        <v>0</v>
      </c>
    </row>
    <row r="19" spans="1:6" ht="10.5">
      <c r="A19" s="149" t="s">
        <v>167</v>
      </c>
      <c r="B19" s="150" t="s">
        <v>125</v>
      </c>
      <c r="C19" s="151">
        <v>115086.81</v>
      </c>
      <c r="D19" s="149" t="s">
        <v>54</v>
      </c>
      <c r="E19" s="150" t="s">
        <v>58</v>
      </c>
      <c r="F19" s="151">
        <v>0</v>
      </c>
    </row>
    <row r="20" spans="1:6" ht="10.5">
      <c r="A20" s="149" t="s">
        <v>168</v>
      </c>
      <c r="B20" s="150" t="s">
        <v>126</v>
      </c>
      <c r="C20" s="151">
        <v>1450439.25</v>
      </c>
      <c r="D20" s="157" t="s">
        <v>38</v>
      </c>
      <c r="E20" s="158" t="s">
        <v>59</v>
      </c>
      <c r="F20" s="159">
        <f>F12-F16</f>
        <v>-143697.24000000022</v>
      </c>
    </row>
    <row r="21" spans="1:6" ht="10.5">
      <c r="A21" s="149" t="s">
        <v>169</v>
      </c>
      <c r="B21" s="150" t="s">
        <v>219</v>
      </c>
      <c r="C21" s="151">
        <v>2350182.24</v>
      </c>
      <c r="D21" s="147" t="s">
        <v>39</v>
      </c>
      <c r="E21" s="148" t="s">
        <v>60</v>
      </c>
      <c r="F21" s="151">
        <v>0</v>
      </c>
    </row>
    <row r="22" spans="1:6" ht="12" customHeight="1">
      <c r="A22" s="149" t="s">
        <v>171</v>
      </c>
      <c r="B22" s="150" t="s">
        <v>220</v>
      </c>
      <c r="C22" s="151">
        <v>677680.93</v>
      </c>
      <c r="D22" s="147" t="s">
        <v>4</v>
      </c>
      <c r="E22" s="148" t="s">
        <v>61</v>
      </c>
      <c r="F22" s="151">
        <v>0</v>
      </c>
    </row>
    <row r="23" spans="1:6" ht="10.5" customHeight="1">
      <c r="A23" s="147" t="s">
        <v>214</v>
      </c>
      <c r="B23" s="148" t="s">
        <v>221</v>
      </c>
      <c r="C23" s="151">
        <v>0</v>
      </c>
      <c r="D23" s="157" t="s">
        <v>64</v>
      </c>
      <c r="E23" s="158" t="s">
        <v>62</v>
      </c>
      <c r="F23" s="159">
        <f>F21-F22</f>
        <v>0</v>
      </c>
    </row>
    <row r="24" spans="1:6" ht="10.5">
      <c r="A24" s="149" t="s">
        <v>167</v>
      </c>
      <c r="B24" s="150" t="s">
        <v>125</v>
      </c>
      <c r="C24" s="151">
        <v>0</v>
      </c>
      <c r="D24" s="147" t="s">
        <v>65</v>
      </c>
      <c r="E24" s="148" t="s">
        <v>66</v>
      </c>
      <c r="F24" s="151">
        <v>0</v>
      </c>
    </row>
    <row r="25" spans="1:6" ht="10.5" customHeight="1">
      <c r="A25" s="149" t="s">
        <v>168</v>
      </c>
      <c r="B25" s="150" t="s">
        <v>126</v>
      </c>
      <c r="C25" s="151">
        <v>0</v>
      </c>
      <c r="D25" s="157" t="s">
        <v>67</v>
      </c>
      <c r="E25" s="158" t="s">
        <v>68</v>
      </c>
      <c r="F25" s="159">
        <f>F20+F23-F24</f>
        <v>-143697.24000000022</v>
      </c>
    </row>
    <row r="26" spans="1:6" ht="10.5">
      <c r="A26" s="149" t="s">
        <v>169</v>
      </c>
      <c r="B26" s="150" t="s">
        <v>219</v>
      </c>
      <c r="C26" s="151">
        <v>0</v>
      </c>
      <c r="D26" s="342" t="s">
        <v>2</v>
      </c>
      <c r="E26" s="148" t="s">
        <v>69</v>
      </c>
      <c r="F26" s="160">
        <v>67087.62</v>
      </c>
    </row>
    <row r="27" spans="1:6" ht="10.5" customHeight="1">
      <c r="A27" s="149" t="s">
        <v>171</v>
      </c>
      <c r="B27" s="150" t="s">
        <v>220</v>
      </c>
      <c r="C27" s="151">
        <v>0</v>
      </c>
      <c r="D27" s="342"/>
      <c r="E27" s="161" t="s">
        <v>43</v>
      </c>
      <c r="F27" s="151">
        <v>0</v>
      </c>
    </row>
    <row r="28" spans="1:6" ht="10.5" customHeight="1">
      <c r="A28" s="147" t="s">
        <v>38</v>
      </c>
      <c r="B28" s="148" t="s">
        <v>222</v>
      </c>
      <c r="C28" s="151">
        <v>68111.04</v>
      </c>
      <c r="D28" s="342" t="s">
        <v>70</v>
      </c>
      <c r="E28" s="148" t="s">
        <v>71</v>
      </c>
      <c r="F28" s="155">
        <v>3291.12</v>
      </c>
    </row>
    <row r="29" spans="1:6" ht="10.5" customHeight="1">
      <c r="A29" s="147"/>
      <c r="B29" s="148" t="s">
        <v>223</v>
      </c>
      <c r="C29" s="151"/>
      <c r="D29" s="342"/>
      <c r="E29" s="161" t="s">
        <v>43</v>
      </c>
      <c r="F29" s="156">
        <v>0</v>
      </c>
    </row>
    <row r="30" spans="1:6" ht="10.5">
      <c r="A30" s="147"/>
      <c r="B30" s="148" t="s">
        <v>224</v>
      </c>
      <c r="C30" s="151"/>
      <c r="D30" s="147" t="s">
        <v>63</v>
      </c>
      <c r="E30" s="148" t="s">
        <v>72</v>
      </c>
      <c r="F30" s="155">
        <v>1023.42</v>
      </c>
    </row>
    <row r="31" spans="1:6" ht="10.5">
      <c r="A31" s="147"/>
      <c r="B31" s="148" t="s">
        <v>225</v>
      </c>
      <c r="C31" s="151"/>
      <c r="D31" s="147" t="s">
        <v>73</v>
      </c>
      <c r="E31" s="148" t="s">
        <v>74</v>
      </c>
      <c r="F31" s="155">
        <v>48.9</v>
      </c>
    </row>
    <row r="32" spans="1:6" ht="12" customHeight="1">
      <c r="A32" s="147"/>
      <c r="B32" s="152" t="s">
        <v>43</v>
      </c>
      <c r="C32" s="151"/>
      <c r="D32" s="157" t="s">
        <v>75</v>
      </c>
      <c r="E32" s="162" t="s">
        <v>76</v>
      </c>
      <c r="F32" s="163">
        <f>F25+F26-F28+F30-F31</f>
        <v>-78926.22000000022</v>
      </c>
    </row>
    <row r="33" spans="1:6" ht="10.5">
      <c r="A33" s="147"/>
      <c r="B33" s="148" t="s">
        <v>226</v>
      </c>
      <c r="C33" s="151"/>
      <c r="D33" s="147" t="s">
        <v>77</v>
      </c>
      <c r="E33" s="150" t="s">
        <v>79</v>
      </c>
      <c r="F33" s="156">
        <v>8</v>
      </c>
    </row>
    <row r="34" spans="1:6" ht="11.25" thickBot="1">
      <c r="A34" s="147" t="s">
        <v>39</v>
      </c>
      <c r="B34" s="148" t="s">
        <v>227</v>
      </c>
      <c r="C34" s="151">
        <v>3348.02</v>
      </c>
      <c r="D34" s="164" t="s">
        <v>78</v>
      </c>
      <c r="E34" s="165" t="s">
        <v>80</v>
      </c>
      <c r="F34" s="166">
        <f>F32-F33</f>
        <v>-78934.22000000022</v>
      </c>
    </row>
    <row r="35" spans="1:6" ht="10.5">
      <c r="A35" s="147"/>
      <c r="B35" s="148" t="s">
        <v>228</v>
      </c>
      <c r="C35" s="151"/>
      <c r="D35" s="347"/>
      <c r="E35" s="347"/>
      <c r="F35" s="140"/>
    </row>
    <row r="36" spans="1:6" ht="10.5">
      <c r="A36" s="147"/>
      <c r="B36" s="148" t="s">
        <v>229</v>
      </c>
      <c r="C36" s="151"/>
      <c r="D36" s="348"/>
      <c r="E36" s="348"/>
      <c r="F36" s="142"/>
    </row>
    <row r="37" spans="1:6" ht="10.5">
      <c r="A37" s="147"/>
      <c r="B37" s="148" t="s">
        <v>230</v>
      </c>
      <c r="C37" s="151"/>
      <c r="D37" s="141"/>
      <c r="E37" s="141"/>
      <c r="F37" s="143"/>
    </row>
    <row r="38" spans="1:5" ht="10.5">
      <c r="A38" s="147"/>
      <c r="B38" s="148" t="s">
        <v>231</v>
      </c>
      <c r="C38" s="151"/>
      <c r="D38" s="349"/>
      <c r="E38" s="349"/>
    </row>
    <row r="39" spans="1:5" ht="12" customHeight="1">
      <c r="A39" s="147"/>
      <c r="B39" s="152" t="s">
        <v>43</v>
      </c>
      <c r="C39" s="151"/>
      <c r="E39" s="144"/>
    </row>
    <row r="40" spans="1:5" ht="10.5">
      <c r="A40" s="147"/>
      <c r="B40" s="148" t="s">
        <v>232</v>
      </c>
      <c r="C40" s="151"/>
      <c r="E40" s="144"/>
    </row>
    <row r="41" spans="1:5" ht="10.5">
      <c r="A41" s="147" t="s">
        <v>4</v>
      </c>
      <c r="B41" s="148" t="s">
        <v>233</v>
      </c>
      <c r="C41" s="151">
        <v>-78934.22</v>
      </c>
      <c r="E41" s="144"/>
    </row>
    <row r="42" spans="1:5" ht="10.5">
      <c r="A42" s="147" t="s">
        <v>2</v>
      </c>
      <c r="B42" s="148" t="s">
        <v>234</v>
      </c>
      <c r="C42" s="151"/>
      <c r="E42" s="144"/>
    </row>
    <row r="43" spans="1:6" ht="11.25" thickBot="1">
      <c r="A43" s="153" t="s">
        <v>5</v>
      </c>
      <c r="B43" s="154" t="s">
        <v>235</v>
      </c>
      <c r="C43" s="167">
        <v>-78934.22</v>
      </c>
      <c r="D43" s="344"/>
      <c r="E43" s="344"/>
      <c r="F43" s="146"/>
    </row>
    <row r="45" spans="1:6" ht="10.5">
      <c r="A45" s="351" t="s">
        <v>240</v>
      </c>
      <c r="B45" s="351"/>
      <c r="C45" s="351"/>
      <c r="D45" s="351"/>
      <c r="E45" s="351"/>
      <c r="F45" s="351"/>
    </row>
    <row r="46" spans="1:6" ht="10.5">
      <c r="A46" s="335" t="s">
        <v>241</v>
      </c>
      <c r="B46" s="335"/>
      <c r="C46" s="335"/>
      <c r="D46" s="335"/>
      <c r="E46" s="335"/>
      <c r="F46" s="335"/>
    </row>
    <row r="47" spans="1:6" ht="10.5">
      <c r="A47" s="335" t="s">
        <v>242</v>
      </c>
      <c r="B47" s="335"/>
      <c r="C47" s="335"/>
      <c r="D47" s="335"/>
      <c r="E47" s="335"/>
      <c r="F47" s="335"/>
    </row>
    <row r="48" spans="1:6" ht="10.5">
      <c r="A48" s="335" t="s">
        <v>243</v>
      </c>
      <c r="B48" s="335"/>
      <c r="C48" s="335"/>
      <c r="D48" s="335"/>
      <c r="E48" s="335"/>
      <c r="F48" s="335"/>
    </row>
    <row r="49" spans="1:6" ht="10.5">
      <c r="A49" s="335" t="s">
        <v>244</v>
      </c>
      <c r="B49" s="335"/>
      <c r="C49" s="335"/>
      <c r="D49" s="335"/>
      <c r="E49" s="335"/>
      <c r="F49" s="335"/>
    </row>
    <row r="50" spans="1:6" ht="10.5">
      <c r="A50" s="335" t="s">
        <v>245</v>
      </c>
      <c r="B50" s="335"/>
      <c r="C50" s="335"/>
      <c r="D50" s="335"/>
      <c r="E50" s="335"/>
      <c r="F50" s="335"/>
    </row>
    <row r="51" spans="1:6" ht="10.5">
      <c r="A51" s="335" t="s">
        <v>246</v>
      </c>
      <c r="B51" s="335"/>
      <c r="C51" s="335"/>
      <c r="D51" s="335"/>
      <c r="E51" s="335"/>
      <c r="F51" s="335"/>
    </row>
    <row r="52" spans="1:6" ht="10.5">
      <c r="A52" s="335" t="s">
        <v>247</v>
      </c>
      <c r="B52" s="335"/>
      <c r="C52" s="335"/>
      <c r="D52" s="335"/>
      <c r="E52" s="335"/>
      <c r="F52" s="335"/>
    </row>
    <row r="53" spans="1:6" ht="10.5">
      <c r="A53" s="335" t="s">
        <v>248</v>
      </c>
      <c r="B53" s="335"/>
      <c r="C53" s="335"/>
      <c r="D53" s="335"/>
      <c r="E53" s="335"/>
      <c r="F53" s="335"/>
    </row>
    <row r="54" spans="1:6" ht="10.5">
      <c r="A54" s="335" t="s">
        <v>249</v>
      </c>
      <c r="B54" s="335"/>
      <c r="C54" s="335"/>
      <c r="D54" s="335"/>
      <c r="E54" s="335"/>
      <c r="F54" s="335"/>
    </row>
    <row r="55" spans="1:6" ht="10.5">
      <c r="A55" s="335" t="s">
        <v>250</v>
      </c>
      <c r="B55" s="335"/>
      <c r="C55" s="335"/>
      <c r="D55" s="335"/>
      <c r="E55" s="335"/>
      <c r="F55" s="335"/>
    </row>
    <row r="56" spans="1:6" ht="10.5">
      <c r="A56" s="335" t="s">
        <v>251</v>
      </c>
      <c r="B56" s="335"/>
      <c r="C56" s="335"/>
      <c r="D56" s="335"/>
      <c r="E56" s="335"/>
      <c r="F56" s="335"/>
    </row>
    <row r="57" spans="1:6" ht="10.5">
      <c r="A57" s="335" t="s">
        <v>252</v>
      </c>
      <c r="B57" s="335"/>
      <c r="C57" s="335"/>
      <c r="D57" s="335"/>
      <c r="E57" s="335"/>
      <c r="F57" s="335"/>
    </row>
    <row r="58" spans="1:6" ht="10.5">
      <c r="A58" s="335"/>
      <c r="B58" s="335"/>
      <c r="C58" s="335"/>
      <c r="D58" s="335"/>
      <c r="E58" s="335"/>
      <c r="F58" s="335"/>
    </row>
    <row r="64" spans="1:2" ht="10.5">
      <c r="A64" s="348" t="s">
        <v>366</v>
      </c>
      <c r="B64" s="348"/>
    </row>
    <row r="66" spans="1:5" ht="10.5">
      <c r="A66" s="349" t="s">
        <v>364</v>
      </c>
      <c r="B66" s="349"/>
      <c r="E66" s="143" t="s">
        <v>40</v>
      </c>
    </row>
    <row r="71" spans="1:5" ht="10.5">
      <c r="A71" s="138" t="s">
        <v>34</v>
      </c>
      <c r="E71" s="168" t="s">
        <v>37</v>
      </c>
    </row>
  </sheetData>
  <sheetProtection/>
  <mergeCells count="37">
    <mergeCell ref="A49:F49"/>
    <mergeCell ref="D36:E36"/>
    <mergeCell ref="A66:B66"/>
    <mergeCell ref="A64:B64"/>
    <mergeCell ref="A6:C6"/>
    <mergeCell ref="A7:C7"/>
    <mergeCell ref="A9:C9"/>
    <mergeCell ref="D9:F9"/>
    <mergeCell ref="D38:E38"/>
    <mergeCell ref="A45:F45"/>
    <mergeCell ref="A48:F48"/>
    <mergeCell ref="F10:F11"/>
    <mergeCell ref="A10:A11"/>
    <mergeCell ref="B10:B11"/>
    <mergeCell ref="C10:C11"/>
    <mergeCell ref="D28:D29"/>
    <mergeCell ref="D35:E35"/>
    <mergeCell ref="A56:F56"/>
    <mergeCell ref="A1:B1"/>
    <mergeCell ref="D6:F6"/>
    <mergeCell ref="D7:F7"/>
    <mergeCell ref="D10:D11"/>
    <mergeCell ref="E10:E11"/>
    <mergeCell ref="D26:D27"/>
    <mergeCell ref="A3:F3"/>
    <mergeCell ref="A4:F4"/>
    <mergeCell ref="D43:E43"/>
    <mergeCell ref="A52:F52"/>
    <mergeCell ref="A46:F46"/>
    <mergeCell ref="A47:F47"/>
    <mergeCell ref="A57:F57"/>
    <mergeCell ref="A58:F58"/>
    <mergeCell ref="A50:F50"/>
    <mergeCell ref="A51:F51"/>
    <mergeCell ref="A53:F53"/>
    <mergeCell ref="A54:F54"/>
    <mergeCell ref="A55:F55"/>
  </mergeCells>
  <printOptions/>
  <pageMargins left="0.11811023622047245" right="0.11811023622047245" top="0" bottom="0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zoomScale="130" zoomScaleNormal="130" zoomScalePageLayoutView="0" workbookViewId="0" topLeftCell="A4">
      <selection activeCell="A68" sqref="A68:B68"/>
    </sheetView>
  </sheetViews>
  <sheetFormatPr defaultColWidth="9.140625" defaultRowHeight="19.5" customHeight="1"/>
  <cols>
    <col min="1" max="1" width="4.8515625" style="138" bestFit="1" customWidth="1"/>
    <col min="2" max="2" width="32.7109375" style="138" customWidth="1"/>
    <col min="3" max="3" width="12.7109375" style="138" customWidth="1"/>
    <col min="4" max="4" width="5.28125" style="169" customWidth="1"/>
    <col min="5" max="5" width="32.57421875" style="176" customWidth="1"/>
    <col min="6" max="6" width="12.7109375" style="138" customWidth="1"/>
    <col min="7" max="16384" width="9.140625" style="138" customWidth="1"/>
  </cols>
  <sheetData>
    <row r="1" ht="10.5">
      <c r="A1" s="138" t="s">
        <v>269</v>
      </c>
    </row>
    <row r="2" spans="4:6" s="169" customFormat="1" ht="10.5" customHeight="1">
      <c r="D2" s="170"/>
      <c r="E2" s="170"/>
      <c r="F2" s="170"/>
    </row>
    <row r="3" spans="1:6" s="169" customFormat="1" ht="10.5" customHeight="1">
      <c r="A3" s="355" t="s">
        <v>238</v>
      </c>
      <c r="B3" s="355"/>
      <c r="C3" s="355"/>
      <c r="D3" s="355"/>
      <c r="E3" s="355"/>
      <c r="F3" s="355"/>
    </row>
    <row r="4" spans="1:6" s="169" customFormat="1" ht="10.5" customHeight="1">
      <c r="A4" s="355" t="s">
        <v>270</v>
      </c>
      <c r="B4" s="355"/>
      <c r="C4" s="355"/>
      <c r="D4" s="355"/>
      <c r="E4" s="355"/>
      <c r="F4" s="355"/>
    </row>
    <row r="5" spans="4:6" s="169" customFormat="1" ht="15" customHeight="1">
      <c r="D5" s="170"/>
      <c r="E5" s="170"/>
      <c r="F5" s="170"/>
    </row>
    <row r="6" spans="1:6" ht="10.5">
      <c r="A6" s="356" t="s">
        <v>81</v>
      </c>
      <c r="B6" s="356"/>
      <c r="C6" s="356"/>
      <c r="D6" s="356" t="s">
        <v>81</v>
      </c>
      <c r="E6" s="356"/>
      <c r="F6" s="356"/>
    </row>
    <row r="7" spans="1:6" ht="15" customHeight="1" thickBot="1">
      <c r="A7" s="350" t="s">
        <v>267</v>
      </c>
      <c r="B7" s="350"/>
      <c r="C7" s="350"/>
      <c r="D7" s="350" t="s">
        <v>268</v>
      </c>
      <c r="E7" s="350"/>
      <c r="F7" s="350"/>
    </row>
    <row r="8" spans="1:6" ht="11.25" thickBot="1">
      <c r="A8" s="177" t="s">
        <v>6</v>
      </c>
      <c r="B8" s="178" t="s">
        <v>7</v>
      </c>
      <c r="C8" s="190" t="s">
        <v>352</v>
      </c>
      <c r="D8" s="171"/>
      <c r="E8" s="200" t="s">
        <v>7</v>
      </c>
      <c r="F8" s="190" t="s">
        <v>352</v>
      </c>
    </row>
    <row r="9" spans="1:6" ht="10.5" customHeight="1">
      <c r="A9" s="179" t="s">
        <v>11</v>
      </c>
      <c r="B9" s="180" t="s">
        <v>12</v>
      </c>
      <c r="C9" s="181">
        <v>554975.73</v>
      </c>
      <c r="D9" s="198" t="s">
        <v>11</v>
      </c>
      <c r="E9" s="180" t="s">
        <v>12</v>
      </c>
      <c r="F9" s="181">
        <f>F10+F11+F12+F13+F14</f>
        <v>554975.73</v>
      </c>
    </row>
    <row r="10" spans="1:6" ht="10.5" customHeight="1">
      <c r="A10" s="182" t="s">
        <v>13</v>
      </c>
      <c r="B10" s="183" t="s">
        <v>28</v>
      </c>
      <c r="C10" s="184">
        <v>0</v>
      </c>
      <c r="D10" s="182" t="s">
        <v>13</v>
      </c>
      <c r="E10" s="183" t="s">
        <v>28</v>
      </c>
      <c r="F10" s="184">
        <v>0</v>
      </c>
    </row>
    <row r="11" spans="1:6" ht="10.5" customHeight="1">
      <c r="A11" s="182" t="s">
        <v>14</v>
      </c>
      <c r="B11" s="183" t="s">
        <v>27</v>
      </c>
      <c r="C11" s="184">
        <v>554975.73</v>
      </c>
      <c r="D11" s="182" t="s">
        <v>14</v>
      </c>
      <c r="E11" s="183" t="s">
        <v>27</v>
      </c>
      <c r="F11" s="184">
        <v>554975.73</v>
      </c>
    </row>
    <row r="12" spans="1:6" ht="10.5" customHeight="1">
      <c r="A12" s="182"/>
      <c r="B12" s="183" t="s">
        <v>253</v>
      </c>
      <c r="C12" s="184">
        <v>0</v>
      </c>
      <c r="D12" s="182" t="s">
        <v>15</v>
      </c>
      <c r="E12" s="183" t="s">
        <v>29</v>
      </c>
      <c r="F12" s="184">
        <v>0</v>
      </c>
    </row>
    <row r="13" spans="1:6" ht="10.5" customHeight="1">
      <c r="A13" s="182" t="s">
        <v>15</v>
      </c>
      <c r="B13" s="183" t="s">
        <v>29</v>
      </c>
      <c r="C13" s="184">
        <v>0</v>
      </c>
      <c r="D13" s="182" t="s">
        <v>16</v>
      </c>
      <c r="E13" s="183" t="s">
        <v>30</v>
      </c>
      <c r="F13" s="184">
        <v>0</v>
      </c>
    </row>
    <row r="14" spans="1:8" ht="10.5" customHeight="1">
      <c r="A14" s="182" t="s">
        <v>16</v>
      </c>
      <c r="B14" s="183" t="s">
        <v>30</v>
      </c>
      <c r="C14" s="184">
        <v>0</v>
      </c>
      <c r="D14" s="182" t="s">
        <v>17</v>
      </c>
      <c r="E14" s="183" t="s">
        <v>31</v>
      </c>
      <c r="F14" s="184">
        <v>0</v>
      </c>
      <c r="H14" s="172"/>
    </row>
    <row r="15" spans="1:6" ht="10.5" customHeight="1">
      <c r="A15" s="182" t="s">
        <v>17</v>
      </c>
      <c r="B15" s="183" t="s">
        <v>31</v>
      </c>
      <c r="C15" s="184">
        <v>0</v>
      </c>
      <c r="D15" s="179" t="s">
        <v>18</v>
      </c>
      <c r="E15" s="180" t="s">
        <v>19</v>
      </c>
      <c r="F15" s="181">
        <f>F16+F17+F19+F20</f>
        <v>784398.5700000001</v>
      </c>
    </row>
    <row r="16" spans="1:6" ht="10.5" customHeight="1">
      <c r="A16" s="179" t="s">
        <v>18</v>
      </c>
      <c r="B16" s="180" t="s">
        <v>19</v>
      </c>
      <c r="C16" s="181">
        <v>784398.57</v>
      </c>
      <c r="D16" s="182" t="s">
        <v>13</v>
      </c>
      <c r="E16" s="183" t="s">
        <v>44</v>
      </c>
      <c r="F16" s="184">
        <v>23208.02</v>
      </c>
    </row>
    <row r="17" spans="1:6" ht="10.5" customHeight="1">
      <c r="A17" s="182" t="s">
        <v>13</v>
      </c>
      <c r="B17" s="183" t="s">
        <v>254</v>
      </c>
      <c r="C17" s="184">
        <v>23208.02</v>
      </c>
      <c r="D17" s="357" t="s">
        <v>14</v>
      </c>
      <c r="E17" s="183" t="s">
        <v>20</v>
      </c>
      <c r="F17" s="184">
        <v>81807</v>
      </c>
    </row>
    <row r="18" spans="1:6" ht="10.5" customHeight="1">
      <c r="A18" s="182" t="s">
        <v>14</v>
      </c>
      <c r="B18" s="183" t="s">
        <v>20</v>
      </c>
      <c r="C18" s="184">
        <v>81807</v>
      </c>
      <c r="D18" s="357"/>
      <c r="E18" s="185" t="s">
        <v>41</v>
      </c>
      <c r="F18" s="186">
        <v>0</v>
      </c>
    </row>
    <row r="19" spans="1:6" ht="10.5" customHeight="1">
      <c r="A19" s="182"/>
      <c r="B19" s="185" t="s">
        <v>41</v>
      </c>
      <c r="C19" s="186">
        <v>0</v>
      </c>
      <c r="D19" s="182" t="s">
        <v>15</v>
      </c>
      <c r="E19" s="183" t="s">
        <v>21</v>
      </c>
      <c r="F19" s="184">
        <v>664661.28</v>
      </c>
    </row>
    <row r="20" spans="1:6" ht="10.5" customHeight="1">
      <c r="A20" s="182" t="s">
        <v>15</v>
      </c>
      <c r="B20" s="183" t="s">
        <v>21</v>
      </c>
      <c r="C20" s="184">
        <v>664661.28</v>
      </c>
      <c r="D20" s="182" t="s">
        <v>22</v>
      </c>
      <c r="E20" s="183" t="s">
        <v>32</v>
      </c>
      <c r="F20" s="184">
        <v>14722.27</v>
      </c>
    </row>
    <row r="21" spans="1:6" ht="10.5" customHeight="1" thickBot="1">
      <c r="A21" s="182" t="s">
        <v>212</v>
      </c>
      <c r="B21" s="183" t="s">
        <v>255</v>
      </c>
      <c r="C21" s="184">
        <v>664661.28</v>
      </c>
      <c r="D21" s="153" t="s">
        <v>45</v>
      </c>
      <c r="E21" s="199" t="s">
        <v>46</v>
      </c>
      <c r="F21" s="160">
        <v>0</v>
      </c>
    </row>
    <row r="22" spans="1:6" ht="10.5" customHeight="1" thickBot="1">
      <c r="A22" s="182" t="s">
        <v>214</v>
      </c>
      <c r="B22" s="183" t="s">
        <v>256</v>
      </c>
      <c r="C22" s="184">
        <v>0</v>
      </c>
      <c r="D22" s="173"/>
      <c r="E22" s="191" t="s">
        <v>83</v>
      </c>
      <c r="F22" s="192">
        <f>F9+F15+F21</f>
        <v>1339374.3</v>
      </c>
    </row>
    <row r="23" spans="1:6" ht="10.5" customHeight="1">
      <c r="A23" s="182" t="s">
        <v>22</v>
      </c>
      <c r="B23" s="183" t="s">
        <v>32</v>
      </c>
      <c r="C23" s="184">
        <v>14722.27</v>
      </c>
      <c r="D23" s="174"/>
      <c r="E23" s="197"/>
      <c r="F23" s="175"/>
    </row>
    <row r="24" spans="1:6" ht="10.5" customHeight="1" thickBot="1">
      <c r="A24" s="187"/>
      <c r="B24" s="188" t="s">
        <v>257</v>
      </c>
      <c r="C24" s="189">
        <v>1339374.3</v>
      </c>
      <c r="D24" s="174"/>
      <c r="E24" s="174"/>
      <c r="F24" s="196"/>
    </row>
    <row r="25" spans="4:6" ht="18" customHeight="1" thickBot="1">
      <c r="D25" s="174"/>
      <c r="E25" s="194"/>
      <c r="F25" s="195"/>
    </row>
    <row r="26" spans="1:6" ht="11.25" thickBot="1">
      <c r="A26" s="177" t="s">
        <v>6</v>
      </c>
      <c r="B26" s="178" t="s">
        <v>23</v>
      </c>
      <c r="C26" s="190" t="s">
        <v>352</v>
      </c>
      <c r="D26" s="171"/>
      <c r="E26" s="200" t="s">
        <v>23</v>
      </c>
      <c r="F26" s="190" t="s">
        <v>352</v>
      </c>
    </row>
    <row r="27" spans="1:6" ht="10.5" customHeight="1">
      <c r="A27" s="179" t="s">
        <v>11</v>
      </c>
      <c r="B27" s="180" t="s">
        <v>258</v>
      </c>
      <c r="C27" s="181">
        <v>1209979.63</v>
      </c>
      <c r="D27" s="177" t="s">
        <v>11</v>
      </c>
      <c r="E27" s="180" t="s">
        <v>47</v>
      </c>
      <c r="F27" s="181">
        <f>F28+F29+F30+F31</f>
        <v>1209979.6300000001</v>
      </c>
    </row>
    <row r="28" spans="1:6" ht="10.5" customHeight="1">
      <c r="A28" s="182" t="s">
        <v>13</v>
      </c>
      <c r="B28" s="183" t="s">
        <v>259</v>
      </c>
      <c r="C28" s="181">
        <v>1288913.85</v>
      </c>
      <c r="D28" s="182" t="s">
        <v>13</v>
      </c>
      <c r="E28" s="183" t="s">
        <v>82</v>
      </c>
      <c r="F28" s="184">
        <v>1288913.85</v>
      </c>
    </row>
    <row r="29" spans="1:6" ht="10.5" customHeight="1">
      <c r="A29" s="182" t="s">
        <v>14</v>
      </c>
      <c r="B29" s="183" t="s">
        <v>260</v>
      </c>
      <c r="C29" s="181">
        <v>0</v>
      </c>
      <c r="D29" s="182" t="s">
        <v>14</v>
      </c>
      <c r="E29" s="183" t="s">
        <v>48</v>
      </c>
      <c r="F29" s="184">
        <v>0</v>
      </c>
    </row>
    <row r="30" spans="1:6" ht="10.5" customHeight="1">
      <c r="A30" s="182" t="s">
        <v>15</v>
      </c>
      <c r="B30" s="183" t="s">
        <v>261</v>
      </c>
      <c r="C30" s="184">
        <v>0</v>
      </c>
      <c r="D30" s="182" t="s">
        <v>15</v>
      </c>
      <c r="E30" s="183" t="s">
        <v>49</v>
      </c>
      <c r="F30" s="184">
        <v>0</v>
      </c>
    </row>
    <row r="31" spans="1:6" ht="10.5" customHeight="1">
      <c r="A31" s="182" t="s">
        <v>16</v>
      </c>
      <c r="B31" s="183" t="s">
        <v>262</v>
      </c>
      <c r="C31" s="181">
        <v>-78934.22</v>
      </c>
      <c r="D31" s="182" t="s">
        <v>16</v>
      </c>
      <c r="E31" s="183" t="s">
        <v>50</v>
      </c>
      <c r="F31" s="184">
        <v>-78934.22</v>
      </c>
    </row>
    <row r="32" spans="1:6" ht="10.5" customHeight="1">
      <c r="A32" s="182" t="s">
        <v>17</v>
      </c>
      <c r="B32" s="183" t="s">
        <v>263</v>
      </c>
      <c r="C32" s="181">
        <v>0</v>
      </c>
      <c r="D32" s="179" t="s">
        <v>18</v>
      </c>
      <c r="E32" s="180" t="s">
        <v>25</v>
      </c>
      <c r="F32" s="181">
        <f>F33+F34+F35+F37</f>
        <v>129394.67</v>
      </c>
    </row>
    <row r="33" spans="1:6" ht="10.5" customHeight="1">
      <c r="A33" s="179" t="s">
        <v>18</v>
      </c>
      <c r="B33" s="180" t="s">
        <v>25</v>
      </c>
      <c r="C33" s="181">
        <v>129394.67</v>
      </c>
      <c r="D33" s="182" t="s">
        <v>13</v>
      </c>
      <c r="E33" s="183" t="s">
        <v>26</v>
      </c>
      <c r="F33" s="184">
        <v>0</v>
      </c>
    </row>
    <row r="34" spans="1:6" ht="10.5" customHeight="1">
      <c r="A34" s="182" t="s">
        <v>13</v>
      </c>
      <c r="B34" s="183" t="s">
        <v>264</v>
      </c>
      <c r="C34" s="181">
        <v>0</v>
      </c>
      <c r="D34" s="182" t="s">
        <v>14</v>
      </c>
      <c r="E34" s="183" t="s">
        <v>51</v>
      </c>
      <c r="F34" s="184">
        <v>0</v>
      </c>
    </row>
    <row r="35" spans="1:6" ht="10.5" customHeight="1">
      <c r="A35" s="182" t="s">
        <v>14</v>
      </c>
      <c r="B35" s="183" t="s">
        <v>26</v>
      </c>
      <c r="C35" s="184">
        <v>0</v>
      </c>
      <c r="D35" s="357" t="s">
        <v>15</v>
      </c>
      <c r="E35" s="183" t="s">
        <v>52</v>
      </c>
      <c r="F35" s="184">
        <v>17290.86</v>
      </c>
    </row>
    <row r="36" spans="1:6" ht="10.5" customHeight="1">
      <c r="A36" s="182" t="s">
        <v>15</v>
      </c>
      <c r="B36" s="183" t="s">
        <v>265</v>
      </c>
      <c r="C36" s="184">
        <v>17290.86</v>
      </c>
      <c r="D36" s="357"/>
      <c r="E36" s="185" t="s">
        <v>42</v>
      </c>
      <c r="F36" s="186">
        <v>0</v>
      </c>
    </row>
    <row r="37" spans="1:6" ht="10.5" customHeight="1" thickBot="1">
      <c r="A37" s="182"/>
      <c r="B37" s="185" t="s">
        <v>42</v>
      </c>
      <c r="C37" s="186">
        <v>0</v>
      </c>
      <c r="D37" s="193" t="s">
        <v>16</v>
      </c>
      <c r="E37" s="183" t="s">
        <v>33</v>
      </c>
      <c r="F37" s="184">
        <v>112103.81</v>
      </c>
    </row>
    <row r="38" spans="1:6" ht="10.5" customHeight="1" thickBot="1">
      <c r="A38" s="182" t="s">
        <v>16</v>
      </c>
      <c r="B38" s="183" t="s">
        <v>33</v>
      </c>
      <c r="C38" s="184">
        <v>112103.81</v>
      </c>
      <c r="D38" s="173"/>
      <c r="E38" s="191" t="s">
        <v>84</v>
      </c>
      <c r="F38" s="192">
        <f>F32+F27</f>
        <v>1339374.3</v>
      </c>
    </row>
    <row r="39" spans="1:6" ht="10.5" customHeight="1" thickBot="1">
      <c r="A39" s="187"/>
      <c r="B39" s="188" t="s">
        <v>266</v>
      </c>
      <c r="C39" s="189">
        <v>1339374.3</v>
      </c>
      <c r="D39" s="174"/>
      <c r="E39" s="174"/>
      <c r="F39" s="175"/>
    </row>
    <row r="40" spans="1:6" ht="10.5" customHeight="1">
      <c r="A40" s="174"/>
      <c r="B40" s="174"/>
      <c r="C40" s="196"/>
      <c r="D40" s="174"/>
      <c r="E40" s="174"/>
      <c r="F40" s="196"/>
    </row>
    <row r="41" spans="1:6" ht="10.5" customHeight="1">
      <c r="A41" s="353" t="s">
        <v>271</v>
      </c>
      <c r="B41" s="353"/>
      <c r="C41" s="353"/>
      <c r="D41" s="353"/>
      <c r="E41" s="353"/>
      <c r="F41" s="353"/>
    </row>
    <row r="42" spans="1:6" ht="10.5" customHeight="1">
      <c r="A42" s="352" t="s">
        <v>273</v>
      </c>
      <c r="B42" s="352"/>
      <c r="C42" s="352"/>
      <c r="D42" s="352"/>
      <c r="E42" s="352"/>
      <c r="F42" s="352"/>
    </row>
    <row r="43" spans="1:6" ht="10.5" customHeight="1">
      <c r="A43" s="352" t="s">
        <v>272</v>
      </c>
      <c r="B43" s="352"/>
      <c r="C43" s="352"/>
      <c r="D43" s="352"/>
      <c r="E43" s="352"/>
      <c r="F43" s="352"/>
    </row>
    <row r="44" spans="1:6" ht="10.5" customHeight="1">
      <c r="A44" s="352" t="s">
        <v>279</v>
      </c>
      <c r="B44" s="352"/>
      <c r="C44" s="352"/>
      <c r="D44" s="352"/>
      <c r="E44" s="352"/>
      <c r="F44" s="352"/>
    </row>
    <row r="45" spans="1:6" ht="10.5" customHeight="1">
      <c r="A45" s="352" t="s">
        <v>280</v>
      </c>
      <c r="B45" s="352"/>
      <c r="C45" s="352"/>
      <c r="D45" s="352"/>
      <c r="E45" s="352"/>
      <c r="F45" s="352"/>
    </row>
    <row r="46" spans="1:6" ht="10.5" customHeight="1">
      <c r="A46" s="352" t="s">
        <v>281</v>
      </c>
      <c r="B46" s="352"/>
      <c r="C46" s="352"/>
      <c r="D46" s="352"/>
      <c r="E46" s="352"/>
      <c r="F46" s="352"/>
    </row>
    <row r="47" spans="1:6" ht="10.5" customHeight="1">
      <c r="A47" s="352" t="s">
        <v>282</v>
      </c>
      <c r="B47" s="352"/>
      <c r="C47" s="352"/>
      <c r="D47" s="352"/>
      <c r="E47" s="352"/>
      <c r="F47" s="352"/>
    </row>
    <row r="48" spans="1:6" ht="10.5" customHeight="1">
      <c r="A48" s="353" t="s">
        <v>274</v>
      </c>
      <c r="B48" s="353"/>
      <c r="C48" s="353"/>
      <c r="D48" s="353"/>
      <c r="E48" s="353"/>
      <c r="F48" s="353"/>
    </row>
    <row r="49" spans="1:6" ht="10.5" customHeight="1">
      <c r="A49" s="352" t="s">
        <v>275</v>
      </c>
      <c r="B49" s="352"/>
      <c r="C49" s="352"/>
      <c r="D49" s="352"/>
      <c r="E49" s="352"/>
      <c r="F49" s="352"/>
    </row>
    <row r="50" spans="1:6" ht="10.5" customHeight="1">
      <c r="A50" s="352" t="s">
        <v>283</v>
      </c>
      <c r="B50" s="352"/>
      <c r="C50" s="352"/>
      <c r="D50" s="352"/>
      <c r="E50" s="352"/>
      <c r="F50" s="352"/>
    </row>
    <row r="51" spans="1:6" ht="10.5" customHeight="1">
      <c r="A51" s="352" t="s">
        <v>284</v>
      </c>
      <c r="B51" s="352"/>
      <c r="C51" s="352"/>
      <c r="D51" s="352"/>
      <c r="E51" s="352"/>
      <c r="F51" s="352"/>
    </row>
    <row r="52" spans="1:6" ht="10.5" customHeight="1">
      <c r="A52" s="352" t="s">
        <v>285</v>
      </c>
      <c r="B52" s="352"/>
      <c r="C52" s="352"/>
      <c r="D52" s="352"/>
      <c r="E52" s="352"/>
      <c r="F52" s="352"/>
    </row>
    <row r="53" spans="1:6" ht="10.5" customHeight="1">
      <c r="A53" s="353" t="s">
        <v>276</v>
      </c>
      <c r="B53" s="353"/>
      <c r="C53" s="353"/>
      <c r="D53" s="353"/>
      <c r="E53" s="353"/>
      <c r="F53" s="353"/>
    </row>
    <row r="54" spans="1:6" ht="10.5" customHeight="1">
      <c r="A54" s="352" t="s">
        <v>272</v>
      </c>
      <c r="B54" s="352"/>
      <c r="C54" s="352"/>
      <c r="D54" s="352"/>
      <c r="E54" s="352"/>
      <c r="F54" s="352"/>
    </row>
    <row r="55" spans="1:6" ht="10.5" customHeight="1">
      <c r="A55" s="352" t="s">
        <v>279</v>
      </c>
      <c r="B55" s="352"/>
      <c r="C55" s="352"/>
      <c r="D55" s="352"/>
      <c r="E55" s="352"/>
      <c r="F55" s="352"/>
    </row>
    <row r="56" spans="1:6" ht="10.5" customHeight="1">
      <c r="A56" s="352" t="s">
        <v>286</v>
      </c>
      <c r="B56" s="352"/>
      <c r="C56" s="352"/>
      <c r="D56" s="352"/>
      <c r="E56" s="352"/>
      <c r="F56" s="352"/>
    </row>
    <row r="57" spans="1:6" ht="10.5" customHeight="1">
      <c r="A57" s="352" t="s">
        <v>281</v>
      </c>
      <c r="B57" s="352"/>
      <c r="C57" s="352"/>
      <c r="D57" s="352"/>
      <c r="E57" s="352"/>
      <c r="F57" s="352"/>
    </row>
    <row r="58" spans="1:6" ht="10.5" customHeight="1">
      <c r="A58" s="352" t="s">
        <v>287</v>
      </c>
      <c r="B58" s="352"/>
      <c r="C58" s="352"/>
      <c r="D58" s="352"/>
      <c r="E58" s="352"/>
      <c r="F58" s="352"/>
    </row>
    <row r="59" spans="1:6" ht="10.5" customHeight="1">
      <c r="A59" s="351" t="s">
        <v>277</v>
      </c>
      <c r="B59" s="351"/>
      <c r="C59" s="351"/>
      <c r="D59" s="351"/>
      <c r="E59" s="351"/>
      <c r="F59" s="351"/>
    </row>
    <row r="60" spans="1:6" ht="10.5" customHeight="1">
      <c r="A60" s="352" t="s">
        <v>278</v>
      </c>
      <c r="B60" s="352"/>
      <c r="C60" s="352"/>
      <c r="D60" s="352"/>
      <c r="E60" s="352"/>
      <c r="F60" s="352"/>
    </row>
    <row r="61" spans="1:6" ht="10.5" customHeight="1">
      <c r="A61" s="352" t="s">
        <v>288</v>
      </c>
      <c r="B61" s="352"/>
      <c r="C61" s="352"/>
      <c r="D61" s="352"/>
      <c r="E61" s="352"/>
      <c r="F61" s="352"/>
    </row>
    <row r="62" spans="1:6" ht="10.5" customHeight="1">
      <c r="A62" s="352" t="s">
        <v>289</v>
      </c>
      <c r="B62" s="352"/>
      <c r="C62" s="352"/>
      <c r="D62" s="352"/>
      <c r="E62" s="352"/>
      <c r="F62" s="352"/>
    </row>
    <row r="63" spans="1:6" ht="10.5" customHeight="1">
      <c r="A63" s="352" t="s">
        <v>285</v>
      </c>
      <c r="B63" s="352"/>
      <c r="C63" s="352"/>
      <c r="D63" s="352"/>
      <c r="E63" s="352"/>
      <c r="F63" s="352"/>
    </row>
    <row r="64" spans="1:6" ht="10.5" customHeight="1">
      <c r="A64" s="202"/>
      <c r="B64" s="202"/>
      <c r="C64" s="202"/>
      <c r="D64" s="202"/>
      <c r="E64" s="202"/>
      <c r="F64" s="202"/>
    </row>
    <row r="65" spans="1:6" ht="10.5" customHeight="1">
      <c r="A65" s="335"/>
      <c r="B65" s="335"/>
      <c r="C65" s="335"/>
      <c r="D65" s="335"/>
      <c r="E65" s="335"/>
      <c r="F65" s="335"/>
    </row>
    <row r="66" spans="1:2" ht="10.5" customHeight="1">
      <c r="A66" s="354" t="s">
        <v>362</v>
      </c>
      <c r="B66" s="354"/>
    </row>
    <row r="67" ht="10.5" customHeight="1"/>
    <row r="68" spans="1:5" ht="10.5" customHeight="1">
      <c r="A68" s="349" t="s">
        <v>364</v>
      </c>
      <c r="B68" s="349"/>
      <c r="E68" s="201" t="s">
        <v>40</v>
      </c>
    </row>
    <row r="69" ht="10.5" customHeight="1"/>
    <row r="70" ht="10.5" customHeight="1"/>
    <row r="71" ht="10.5" customHeight="1"/>
    <row r="72" ht="10.5" customHeight="1"/>
    <row r="73" spans="1:5" ht="10.5" customHeight="1">
      <c r="A73" s="145" t="s">
        <v>35</v>
      </c>
      <c r="B73" s="145"/>
      <c r="E73" s="168" t="s">
        <v>37</v>
      </c>
    </row>
    <row r="74" ht="10.5" customHeight="1"/>
    <row r="75" ht="10.5" customHeight="1"/>
    <row r="76" ht="10.5" customHeight="1"/>
  </sheetData>
  <sheetProtection/>
  <mergeCells count="34">
    <mergeCell ref="A6:C6"/>
    <mergeCell ref="A7:C7"/>
    <mergeCell ref="D6:F6"/>
    <mergeCell ref="D7:F7"/>
    <mergeCell ref="D17:D18"/>
    <mergeCell ref="D35:D36"/>
    <mergeCell ref="A51:F51"/>
    <mergeCell ref="A52:F52"/>
    <mergeCell ref="A45:F45"/>
    <mergeCell ref="A46:F46"/>
    <mergeCell ref="A47:F47"/>
    <mergeCell ref="A48:F48"/>
    <mergeCell ref="A49:F49"/>
    <mergeCell ref="A50:F50"/>
    <mergeCell ref="A68:B68"/>
    <mergeCell ref="A66:B66"/>
    <mergeCell ref="A3:F3"/>
    <mergeCell ref="A4:F4"/>
    <mergeCell ref="A41:F41"/>
    <mergeCell ref="A42:F42"/>
    <mergeCell ref="A43:F43"/>
    <mergeCell ref="A44:F44"/>
    <mergeCell ref="A63:F63"/>
    <mergeCell ref="A65:F65"/>
    <mergeCell ref="A61:F61"/>
    <mergeCell ref="A62:F62"/>
    <mergeCell ref="A53:F53"/>
    <mergeCell ref="A54:F54"/>
    <mergeCell ref="A55:F55"/>
    <mergeCell ref="A56:F56"/>
    <mergeCell ref="A57:F57"/>
    <mergeCell ref="A59:F59"/>
    <mergeCell ref="A58:F58"/>
    <mergeCell ref="A60:F60"/>
  </mergeCells>
  <printOptions/>
  <pageMargins left="0.11811023622047245" right="0.11811023622047245" top="0" bottom="0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2015-05-17T20:21:32Z</cp:lastPrinted>
  <dcterms:created xsi:type="dcterms:W3CDTF">2006-09-16T00:00:00Z</dcterms:created>
  <dcterms:modified xsi:type="dcterms:W3CDTF">2018-07-02T10:58:18Z</dcterms:modified>
  <cp:category/>
  <cp:version/>
  <cp:contentType/>
  <cp:contentStatus/>
</cp:coreProperties>
</file>